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hinit-my.sharepoint.com/personal/ahepp_phinit_de/Documents/05-Administratives/02-Zusammenstellungen/"/>
    </mc:Choice>
  </mc:AlternateContent>
  <xr:revisionPtr revIDLastSave="993" documentId="8_{E49572DA-E2A1-4D59-B346-73B512963722}" xr6:coauthVersionLast="47" xr6:coauthVersionMax="47" xr10:uidLastSave="{D5E7B7CD-F439-4D38-BD8C-BAD7F30369CC}"/>
  <bookViews>
    <workbookView xWindow="-75" yWindow="30" windowWidth="29985" windowHeight="20925" xr2:uid="{D01C67C3-059E-45BB-9A2D-A11CEC77C5E8}"/>
  </bookViews>
  <sheets>
    <sheet name="UVP_MICROSOFT" sheetId="1" r:id="rId1"/>
    <sheet name="LIZENZ = USER" sheetId="3" r:id="rId2"/>
  </sheets>
  <definedNames>
    <definedName name="LAUFZEI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3" l="1"/>
  <c r="E7" i="3"/>
  <c r="E8" i="3"/>
  <c r="E9" i="3"/>
  <c r="E3" i="3"/>
  <c r="E4" i="3"/>
  <c r="E2" i="3"/>
  <c r="D34" i="1"/>
  <c r="D33" i="1"/>
  <c r="D32" i="1"/>
  <c r="D22" i="1"/>
  <c r="D21" i="1"/>
  <c r="D20" i="1"/>
  <c r="D10" i="1"/>
  <c r="D9" i="1"/>
  <c r="D8" i="1"/>
  <c r="D4" i="1"/>
  <c r="D5" i="1"/>
  <c r="D3" i="1"/>
  <c r="G9" i="1"/>
  <c r="G10" i="1"/>
  <c r="G11" i="1"/>
  <c r="G8" i="1"/>
  <c r="F9" i="1"/>
  <c r="F10" i="1"/>
  <c r="F11" i="1"/>
  <c r="F8" i="1"/>
  <c r="E9" i="1"/>
  <c r="E10" i="1"/>
  <c r="E11" i="1"/>
  <c r="G4" i="1"/>
  <c r="G5" i="1"/>
  <c r="G3" i="1"/>
  <c r="F4" i="1"/>
  <c r="F5" i="1"/>
  <c r="F3" i="1"/>
  <c r="E4" i="1"/>
  <c r="E5" i="1"/>
  <c r="E8" i="1"/>
  <c r="E3" i="1"/>
  <c r="B33" i="1"/>
  <c r="E33" i="1" s="1"/>
  <c r="B34" i="1"/>
  <c r="F34" i="1" s="1"/>
  <c r="B35" i="1"/>
  <c r="E35" i="1" s="1"/>
  <c r="B32" i="1"/>
  <c r="G32" i="1" s="1"/>
  <c r="B28" i="1"/>
  <c r="F28" i="1" s="1"/>
  <c r="B29" i="1"/>
  <c r="G29" i="1" s="1"/>
  <c r="B27" i="1"/>
  <c r="E27" i="1" s="1"/>
  <c r="B21" i="1"/>
  <c r="G21" i="1" s="1"/>
  <c r="B22" i="1"/>
  <c r="G22" i="1" s="1"/>
  <c r="B23" i="1"/>
  <c r="G23" i="1" s="1"/>
  <c r="B20" i="1"/>
  <c r="G20" i="1" s="1"/>
  <c r="B16" i="1"/>
  <c r="G16" i="1" s="1"/>
  <c r="B17" i="1"/>
  <c r="G17" i="1" s="1"/>
  <c r="B15" i="1"/>
  <c r="G15" i="1" s="1"/>
  <c r="E34" i="1" l="1"/>
  <c r="D28" i="1"/>
  <c r="D29" i="1"/>
  <c r="D27" i="1"/>
  <c r="D15" i="1"/>
  <c r="D16" i="1"/>
  <c r="D17" i="1"/>
  <c r="G35" i="1"/>
  <c r="F35" i="1"/>
  <c r="G34" i="1"/>
  <c r="E29" i="1"/>
  <c r="F27" i="1"/>
  <c r="E28" i="1"/>
  <c r="F29" i="1"/>
  <c r="G27" i="1"/>
  <c r="G28" i="1"/>
  <c r="F33" i="1"/>
  <c r="G33" i="1"/>
  <c r="E20" i="1"/>
  <c r="F20" i="1"/>
  <c r="E21" i="1"/>
  <c r="F21" i="1"/>
  <c r="E15" i="1"/>
  <c r="E22" i="1"/>
  <c r="F15" i="1"/>
  <c r="F22" i="1"/>
  <c r="E16" i="1"/>
  <c r="E23" i="1"/>
  <c r="F16" i="1"/>
  <c r="F23" i="1"/>
  <c r="E17" i="1"/>
  <c r="E32" i="1"/>
  <c r="F17" i="1"/>
  <c r="F32" i="1"/>
</calcChain>
</file>

<file path=xl/sharedStrings.xml><?xml version="1.0" encoding="utf-8"?>
<sst xmlns="http://schemas.openxmlformats.org/spreadsheetml/2006/main" count="158" uniqueCount="63">
  <si>
    <t>Microsoft 365 Business Basic</t>
  </si>
  <si>
    <t>Microsoft 365 Business Standard</t>
  </si>
  <si>
    <t>Microsoft 365 Business Premium</t>
  </si>
  <si>
    <t>Microsoft 365 Apps for Business</t>
  </si>
  <si>
    <t>PRODUKT</t>
  </si>
  <si>
    <t>Microsoft 365 Business Basic EWR</t>
  </si>
  <si>
    <t>Microsoft 365 Business Standard EWR</t>
  </si>
  <si>
    <t>Microsoft 365 Business Premium EWR</t>
  </si>
  <si>
    <t>EWR = Europäischer Wirtschaftsraum = ohne Teams</t>
  </si>
  <si>
    <t>ZU DIESEM ABO GIBT ES KEIN KAUF PRODUKT</t>
  </si>
  <si>
    <r>
      <rPr>
        <b/>
        <sz val="11"/>
        <color rgb="FF000000"/>
        <rFont val="Aptos"/>
        <family val="2"/>
      </rPr>
      <t>Microsoft Office Home &amp; Business</t>
    </r>
    <r>
      <rPr>
        <sz val="11"/>
        <color rgb="FF000000"/>
        <rFont val="Aptos"/>
        <family val="2"/>
      </rPr>
      <t xml:space="preserve">
</t>
    </r>
    <r>
      <rPr>
        <sz val="8"/>
        <color theme="2" tint="-0.499984740745262"/>
        <rFont val="Aptos"/>
        <family val="2"/>
      </rPr>
      <t>Word, Excel, PowerPoint, Outlook, OneNote Desktop-App</t>
    </r>
  </si>
  <si>
    <r>
      <rPr>
        <b/>
        <sz val="11"/>
        <color rgb="FF000000"/>
        <rFont val="Aptos"/>
        <family val="2"/>
      </rPr>
      <t>Microsoft Office Professional Plus</t>
    </r>
    <r>
      <rPr>
        <sz val="11"/>
        <color rgb="FF000000"/>
        <rFont val="Aptos"/>
        <family val="2"/>
      </rPr>
      <t xml:space="preserve"> </t>
    </r>
    <r>
      <rPr>
        <sz val="8"/>
        <color rgb="FF000000"/>
        <rFont val="Aptos"/>
        <family val="2"/>
      </rPr>
      <t xml:space="preserve">(CSP Kauflizenz)
</t>
    </r>
    <r>
      <rPr>
        <sz val="8"/>
        <color theme="2" tint="-0.499984740745262"/>
        <rFont val="Aptos"/>
        <family val="2"/>
      </rPr>
      <t>Access, Word, Excel, PowerPoint, Outlook, OneNote Desktop-App + TerminalServer</t>
    </r>
  </si>
  <si>
    <r>
      <t xml:space="preserve">PREIS 
</t>
    </r>
    <r>
      <rPr>
        <sz val="8"/>
        <color theme="2" tint="-0.499984740745262"/>
        <rFont val="Aptos"/>
        <family val="2"/>
      </rPr>
      <t>(nach einem Jahr)</t>
    </r>
  </si>
  <si>
    <r>
      <t xml:space="preserve">PREIS 
</t>
    </r>
    <r>
      <rPr>
        <sz val="8"/>
        <color theme="2" tint="-0.499984740745262"/>
        <rFont val="Aptos"/>
        <family val="2"/>
      </rPr>
      <t>(nach zwei Jahren)</t>
    </r>
  </si>
  <si>
    <r>
      <t xml:space="preserve">PREIS 
</t>
    </r>
    <r>
      <rPr>
        <sz val="8"/>
        <color theme="2" tint="-0.499984740745262"/>
        <rFont val="Aptos"/>
        <family val="2"/>
      </rPr>
      <t>(nach drei Jahren)</t>
    </r>
  </si>
  <si>
    <r>
      <t xml:space="preserve">PREIS </t>
    </r>
    <r>
      <rPr>
        <sz val="10"/>
        <color theme="2" tint="-0.499984740745262"/>
        <rFont val="Aptos"/>
        <family val="2"/>
      </rPr>
      <t>ab dem</t>
    </r>
    <r>
      <rPr>
        <sz val="12"/>
        <color theme="2" tint="-0.499984740745262"/>
        <rFont val="Aptos"/>
        <family val="2"/>
      </rPr>
      <t xml:space="preserve">
</t>
    </r>
    <r>
      <rPr>
        <b/>
        <sz val="10"/>
        <color theme="2" tint="-0.499984740745262"/>
        <rFont val="Aptos"/>
        <family val="2"/>
      </rPr>
      <t>01.07.2026</t>
    </r>
  </si>
  <si>
    <r>
      <t xml:space="preserve">PREIS </t>
    </r>
    <r>
      <rPr>
        <sz val="8"/>
        <color theme="2" tint="-0.499984740745262"/>
        <rFont val="Aptos"/>
        <family val="2"/>
      </rPr>
      <t>bis</t>
    </r>
    <r>
      <rPr>
        <sz val="12"/>
        <color theme="2" tint="-0.499984740745262"/>
        <rFont val="Aptos"/>
        <family val="2"/>
      </rPr>
      <t xml:space="preserve"> </t>
    </r>
    <r>
      <rPr>
        <sz val="8"/>
        <color theme="2" tint="-0.499984740745262"/>
        <rFont val="Aptos"/>
        <family val="2"/>
      </rPr>
      <t>07.2026</t>
    </r>
    <r>
      <rPr>
        <sz val="12"/>
        <color theme="2" tint="-0.499984740745262"/>
        <rFont val="Aptos"/>
        <family val="2"/>
      </rPr>
      <t xml:space="preserve">
</t>
    </r>
    <r>
      <rPr>
        <sz val="8"/>
        <color theme="2" tint="-0.499984740745262"/>
        <rFont val="Aptos"/>
        <family val="2"/>
      </rPr>
      <t>(nach einem Jahr)</t>
    </r>
  </si>
  <si>
    <r>
      <t xml:space="preserve">PREIS </t>
    </r>
    <r>
      <rPr>
        <sz val="8"/>
        <color theme="2" tint="-0.499984740745262"/>
        <rFont val="Aptos"/>
        <family val="2"/>
      </rPr>
      <t>bis 07.2026</t>
    </r>
    <r>
      <rPr>
        <sz val="12"/>
        <color theme="2" tint="-0.499984740745262"/>
        <rFont val="Aptos"/>
        <family val="2"/>
      </rPr>
      <t xml:space="preserve">
</t>
    </r>
    <r>
      <rPr>
        <sz val="8"/>
        <color theme="2" tint="-0.499984740745262"/>
        <rFont val="Aptos"/>
        <family val="2"/>
      </rPr>
      <t>(nach zwei Jahren)</t>
    </r>
  </si>
  <si>
    <r>
      <t xml:space="preserve">PREIS </t>
    </r>
    <r>
      <rPr>
        <sz val="8"/>
        <color theme="2" tint="-0.499984740745262"/>
        <rFont val="Aptos"/>
        <family val="2"/>
      </rPr>
      <t>bis 07.2026</t>
    </r>
    <r>
      <rPr>
        <sz val="12"/>
        <color theme="2" tint="-0.499984740745262"/>
        <rFont val="Aptos"/>
        <family val="2"/>
      </rPr>
      <t xml:space="preserve">
</t>
    </r>
    <r>
      <rPr>
        <sz val="8"/>
        <color theme="2" tint="-0.499984740745262"/>
        <rFont val="Aptos"/>
        <family val="2"/>
      </rPr>
      <t>(nach drei Jahren</t>
    </r>
    <r>
      <rPr>
        <sz val="10"/>
        <color theme="2" tint="-0.499984740745262"/>
        <rFont val="Aptos"/>
        <family val="2"/>
      </rPr>
      <t>)</t>
    </r>
  </si>
  <si>
    <t>plus 25%  =</t>
  </si>
  <si>
    <t>plus 12%  =</t>
  </si>
  <si>
    <t>plus 11%  =</t>
  </si>
  <si>
    <t xml:space="preserve">722,58
</t>
  </si>
  <si>
    <t xml:space="preserve">242,19
</t>
  </si>
  <si>
    <r>
      <rPr>
        <sz val="10"/>
        <color theme="3" tint="9.9978637043366805E-2"/>
        <rFont val="Aptos Display"/>
        <family val="2"/>
        <scheme val="major"/>
      </rPr>
      <t>722,58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769,26
</t>
    </r>
    <r>
      <rPr>
        <sz val="8"/>
        <color theme="7" tint="-0.249977111117893"/>
        <rFont val="Aptos Display"/>
        <family val="2"/>
        <scheme val="major"/>
      </rPr>
      <t xml:space="preserve">(+Teams, OneDrive) </t>
    </r>
    <r>
      <rPr>
        <sz val="10"/>
        <color theme="7" tint="-0.249977111117893"/>
        <rFont val="Aptos Display"/>
        <family val="2"/>
        <scheme val="major"/>
      </rPr>
      <t>825,66</t>
    </r>
  </si>
  <si>
    <r>
      <rPr>
        <sz val="10"/>
        <color theme="3" tint="9.9978637043366805E-2"/>
        <rFont val="Aptos Display"/>
        <family val="2"/>
        <scheme val="major"/>
      </rPr>
      <t>722,58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815,94
</t>
    </r>
    <r>
      <rPr>
        <sz val="8"/>
        <color theme="7" tint="-0.249977111117893"/>
        <rFont val="Aptos Display"/>
        <family val="2"/>
        <scheme val="major"/>
      </rPr>
      <t xml:space="preserve">(+Teams, OneDrive) </t>
    </r>
    <r>
      <rPr>
        <sz val="10"/>
        <color theme="7" tint="-0.249977111117893"/>
        <rFont val="Aptos Display"/>
        <family val="2"/>
        <scheme val="major"/>
      </rPr>
      <t>928,74</t>
    </r>
  </si>
  <si>
    <r>
      <rPr>
        <sz val="10"/>
        <color theme="3" tint="9.9978637043366805E-2"/>
        <rFont val="Aptos Display"/>
        <family val="2"/>
        <scheme val="major"/>
      </rPr>
      <t>722,58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 </t>
    </r>
    <r>
      <rPr>
        <sz val="10"/>
        <color theme="7" tint="-0.249977111117893"/>
        <rFont val="Aptos Display"/>
        <family val="2"/>
        <scheme val="major"/>
      </rPr>
      <t xml:space="preserve">862,62
</t>
    </r>
    <r>
      <rPr>
        <sz val="8"/>
        <color theme="7" tint="-0.249977111117893"/>
        <rFont val="Aptos Display"/>
        <family val="2"/>
        <scheme val="major"/>
      </rPr>
      <t xml:space="preserve">(+Teams,OneDrive) </t>
    </r>
    <r>
      <rPr>
        <sz val="10"/>
        <color theme="7" tint="-0.249977111117893"/>
        <rFont val="Aptos Display"/>
        <family val="2"/>
        <scheme val="major"/>
      </rPr>
      <t>1.031,82</t>
    </r>
  </si>
  <si>
    <r>
      <rPr>
        <sz val="10"/>
        <color theme="3" tint="9.9978637043366805E-2"/>
        <rFont val="Aptos Display"/>
        <family val="2"/>
        <scheme val="major"/>
      </rPr>
      <t>242,19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288,87
</t>
    </r>
    <r>
      <rPr>
        <sz val="8"/>
        <color theme="7" tint="-0.249977111117893"/>
        <rFont val="Aptos Display"/>
        <family val="2"/>
        <scheme val="major"/>
      </rPr>
      <t>(+Teams,OneDrive)</t>
    </r>
    <r>
      <rPr>
        <sz val="10"/>
        <color theme="7" tint="-0.249977111117893"/>
        <rFont val="Aptos Display"/>
        <family val="2"/>
        <scheme val="major"/>
      </rPr>
      <t xml:space="preserve"> 345,27</t>
    </r>
  </si>
  <si>
    <r>
      <rPr>
        <sz val="10"/>
        <color theme="3" tint="9.9978637043366805E-2"/>
        <rFont val="Aptos Display"/>
        <family val="2"/>
        <scheme val="major"/>
      </rPr>
      <t>242,19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335,55
</t>
    </r>
    <r>
      <rPr>
        <sz val="8"/>
        <color theme="7" tint="-0.249977111117893"/>
        <rFont val="Aptos Display"/>
        <family val="2"/>
        <scheme val="major"/>
      </rPr>
      <t>(+Teams,OneDrive)</t>
    </r>
    <r>
      <rPr>
        <sz val="10"/>
        <color theme="7" tint="-0.249977111117893"/>
        <rFont val="Aptos Display"/>
        <family val="2"/>
        <scheme val="major"/>
      </rPr>
      <t xml:space="preserve"> 448,35</t>
    </r>
  </si>
  <si>
    <r>
      <rPr>
        <sz val="10"/>
        <color theme="3" tint="9.9978637043366805E-2"/>
        <rFont val="Aptos Display"/>
        <family val="2"/>
        <scheme val="major"/>
      </rPr>
      <t>242,19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 </t>
    </r>
    <r>
      <rPr>
        <sz val="10"/>
        <color theme="7" tint="-0.249977111117893"/>
        <rFont val="Aptos Display"/>
        <family val="2"/>
        <scheme val="major"/>
      </rPr>
      <t xml:space="preserve">288,87
</t>
    </r>
    <r>
      <rPr>
        <sz val="8"/>
        <color theme="7" tint="-0.249977111117893"/>
        <rFont val="Aptos Display"/>
        <family val="2"/>
        <scheme val="major"/>
      </rPr>
      <t>(+Teams,OneDrive)</t>
    </r>
    <r>
      <rPr>
        <sz val="10"/>
        <color theme="7" tint="-0.249977111117893"/>
        <rFont val="Aptos Display"/>
        <family val="2"/>
        <scheme val="major"/>
      </rPr>
      <t xml:space="preserve"> 458,07</t>
    </r>
  </si>
  <si>
    <r>
      <rPr>
        <sz val="10"/>
        <color theme="3" tint="9.9978637043366805E-2"/>
        <rFont val="Aptos Display"/>
        <family val="2"/>
        <scheme val="major"/>
      </rPr>
      <t>242,19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295,47
</t>
    </r>
    <r>
      <rPr>
        <sz val="8"/>
        <color theme="7" tint="-0.249977111117893"/>
        <rFont val="Aptos Display"/>
        <family val="2"/>
        <scheme val="major"/>
      </rPr>
      <t>(+Teams,OneDrive)</t>
    </r>
    <r>
      <rPr>
        <sz val="10"/>
        <color theme="7" tint="-0.249977111117893"/>
        <rFont val="Aptos Display"/>
        <family val="2"/>
        <scheme val="major"/>
      </rPr>
      <t xml:space="preserve"> 363,15</t>
    </r>
  </si>
  <si>
    <r>
      <rPr>
        <sz val="10"/>
        <color theme="3" tint="9.9978637043366805E-2"/>
        <rFont val="Aptos Display"/>
        <family val="2"/>
        <scheme val="major"/>
      </rPr>
      <t>242,19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348,75
</t>
    </r>
    <r>
      <rPr>
        <sz val="8"/>
        <color theme="7" tint="-0.249977111117893"/>
        <rFont val="Aptos Display"/>
        <family val="2"/>
        <scheme val="major"/>
      </rPr>
      <t>(+Teams,OneDrive)</t>
    </r>
    <r>
      <rPr>
        <sz val="10"/>
        <color theme="7" tint="-0.249977111117893"/>
        <rFont val="Aptos Display"/>
        <family val="2"/>
        <scheme val="major"/>
      </rPr>
      <t xml:space="preserve"> 484,11</t>
    </r>
  </si>
  <si>
    <r>
      <rPr>
        <sz val="10"/>
        <color theme="3" tint="9.9978637043366805E-2"/>
        <rFont val="Aptos Display"/>
        <family val="2"/>
        <scheme val="major"/>
      </rPr>
      <t>242,19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 </t>
    </r>
    <r>
      <rPr>
        <sz val="10"/>
        <color theme="7" tint="-0.249977111117893"/>
        <rFont val="Aptos Display"/>
        <family val="2"/>
        <scheme val="major"/>
      </rPr>
      <t xml:space="preserve">402,03
</t>
    </r>
    <r>
      <rPr>
        <sz val="8"/>
        <color theme="7" tint="-0.249977111117893"/>
        <rFont val="Aptos Display"/>
        <family val="2"/>
        <scheme val="major"/>
      </rPr>
      <t>(+Teams,OneDrive)</t>
    </r>
    <r>
      <rPr>
        <sz val="10"/>
        <color theme="7" tint="-0.249977111117893"/>
        <rFont val="Aptos Display"/>
        <family val="2"/>
        <scheme val="major"/>
      </rPr>
      <t xml:space="preserve"> 605,07</t>
    </r>
  </si>
  <si>
    <r>
      <rPr>
        <sz val="10"/>
        <color theme="3" tint="9.9978637043366805E-2"/>
        <rFont val="Aptos Display"/>
        <family val="2"/>
        <scheme val="major"/>
      </rPr>
      <t>722,58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775,86
</t>
    </r>
    <r>
      <rPr>
        <sz val="8"/>
        <color theme="7" tint="-0.249977111117893"/>
        <rFont val="Aptos Display"/>
        <family val="2"/>
        <scheme val="major"/>
      </rPr>
      <t xml:space="preserve">(+Teams, OneDrive) </t>
    </r>
    <r>
      <rPr>
        <sz val="10"/>
        <color theme="7" tint="-0.249977111117893"/>
        <rFont val="Aptos Display"/>
        <family val="2"/>
        <scheme val="major"/>
      </rPr>
      <t>843,54</t>
    </r>
  </si>
  <si>
    <r>
      <rPr>
        <sz val="10"/>
        <color theme="3" tint="9.9978637043366805E-2"/>
        <rFont val="Aptos Display"/>
        <family val="2"/>
        <scheme val="major"/>
      </rPr>
      <t>722,58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</t>
    </r>
    <r>
      <rPr>
        <sz val="10"/>
        <color theme="7" tint="-0.249977111117893"/>
        <rFont val="Aptos Display"/>
        <family val="2"/>
        <scheme val="major"/>
      </rPr>
      <t xml:space="preserve">829,14
</t>
    </r>
    <r>
      <rPr>
        <sz val="8"/>
        <color theme="7" tint="-0.249977111117893"/>
        <rFont val="Aptos Display"/>
        <family val="2"/>
        <scheme val="major"/>
      </rPr>
      <t xml:space="preserve">(+Teams, OneDrive) </t>
    </r>
    <r>
      <rPr>
        <sz val="10"/>
        <color theme="7" tint="-0.249977111117893"/>
        <rFont val="Aptos Display"/>
        <family val="2"/>
        <scheme val="major"/>
      </rPr>
      <t>964,50</t>
    </r>
  </si>
  <si>
    <r>
      <rPr>
        <sz val="10"/>
        <color theme="3" tint="9.9978637043366805E-2"/>
        <rFont val="Aptos Display"/>
        <family val="2"/>
        <scheme val="major"/>
      </rPr>
      <t>722,58</t>
    </r>
    <r>
      <rPr>
        <sz val="10"/>
        <color rgb="FF0078D4"/>
        <rFont val="Aptos Display"/>
        <family val="2"/>
        <scheme val="major"/>
      </rPr>
      <t xml:space="preserve">
</t>
    </r>
    <r>
      <rPr>
        <sz val="8"/>
        <color theme="7" tint="-0.249977111117893"/>
        <rFont val="Aptos Display"/>
        <family val="2"/>
        <scheme val="major"/>
      </rPr>
      <t xml:space="preserve">(+Teams)  </t>
    </r>
    <r>
      <rPr>
        <sz val="10"/>
        <color theme="7" tint="-0.249977111117893"/>
        <rFont val="Aptos Display"/>
        <family val="2"/>
        <scheme val="major"/>
      </rPr>
      <t xml:space="preserve">882,42
</t>
    </r>
    <r>
      <rPr>
        <sz val="8"/>
        <color theme="7" tint="-0.249977111117893"/>
        <rFont val="Aptos Display"/>
        <family val="2"/>
        <scheme val="major"/>
      </rPr>
      <t xml:space="preserve">(+Teams,OneDrive) </t>
    </r>
    <r>
      <rPr>
        <sz val="10"/>
        <color theme="7" tint="-0.249977111117893"/>
        <rFont val="Aptos Display"/>
        <family val="2"/>
        <scheme val="major"/>
      </rPr>
      <t>1.085,46</t>
    </r>
  </si>
  <si>
    <t>ohne Teams</t>
  </si>
  <si>
    <t>BENUTZER</t>
  </si>
  <si>
    <t>PREIS UVP</t>
  </si>
  <si>
    <t>jährlich / jährlich</t>
  </si>
  <si>
    <t>ABRECHNUNG / 
LAUFZEIT</t>
  </si>
  <si>
    <t>mit Teams</t>
  </si>
  <si>
    <t>ABRECHNUNGS INFORMATIONEN</t>
  </si>
  <si>
    <t>monatlich / monatlich
20% zusätzlich</t>
  </si>
  <si>
    <t>monatlich / jährlich
5% zusätzlich</t>
  </si>
  <si>
    <r>
      <rPr>
        <sz val="8"/>
        <color theme="7" tint="-0.249977111117893"/>
        <rFont val="Aptos Display"/>
        <family val="2"/>
        <scheme val="major"/>
      </rPr>
      <t xml:space="preserve"> </t>
    </r>
    <r>
      <rPr>
        <sz val="10"/>
        <color theme="7" tint="-0.249977111117893"/>
        <rFont val="Aptos Display"/>
        <family val="2"/>
        <scheme val="major"/>
      </rPr>
      <t xml:space="preserve">
3,89
4,70</t>
    </r>
  </si>
  <si>
    <t xml:space="preserve">
46,68
56,40</t>
  </si>
  <si>
    <t xml:space="preserve">
93,36
112,8</t>
  </si>
  <si>
    <t xml:space="preserve">
140,04
169,2</t>
  </si>
  <si>
    <t xml:space="preserve">
3,89
4,70</t>
  </si>
  <si>
    <t xml:space="preserve">
4,44
5,64</t>
  </si>
  <si>
    <t xml:space="preserve">
53,28
67,68</t>
  </si>
  <si>
    <t xml:space="preserve">
106,56
135,36</t>
  </si>
  <si>
    <t xml:space="preserve">
159,84
203,04</t>
  </si>
  <si>
    <r>
      <rPr>
        <b/>
        <sz val="9"/>
        <color rgb="FF000000"/>
        <rFont val="Aptos"/>
        <family val="2"/>
      </rPr>
      <t>bei den KAUF Produkten, je nach Anforderung, kommen folgende Lizenzen dazu:</t>
    </r>
    <r>
      <rPr>
        <sz val="9"/>
        <color rgb="FF000000"/>
        <rFont val="Aptos"/>
        <family val="2"/>
      </rPr>
      <t xml:space="preserve">
* Microsoft Teams Essentials </t>
    </r>
    <r>
      <rPr>
        <sz val="9"/>
        <color theme="2" tint="-0.499984740745262"/>
        <rFont val="Aptos"/>
        <family val="2"/>
      </rPr>
      <t xml:space="preserve">Benutzer/Monat  -  jährliche Abrechnung / Laufzeit
</t>
    </r>
    <r>
      <rPr>
        <sz val="9"/>
        <color theme="1" tint="4.9989318521683403E-2"/>
        <rFont val="Aptos"/>
        <family val="2"/>
      </rPr>
      <t>* OneDrive for Business</t>
    </r>
    <r>
      <rPr>
        <sz val="9"/>
        <color theme="2" tint="-0.499984740745262"/>
        <rFont val="Aptos"/>
        <family val="2"/>
      </rPr>
      <t xml:space="preserve"> Benutzer/Monat  -  jährliche Abrechnung / Laufzeit</t>
    </r>
  </si>
  <si>
    <r>
      <rPr>
        <sz val="10"/>
        <color rgb="FF000000"/>
        <rFont val="Aptos"/>
        <family val="2"/>
      </rPr>
      <t>Exchange Server Standard</t>
    </r>
    <r>
      <rPr>
        <sz val="9"/>
        <color rgb="FF000000"/>
        <rFont val="Aptos"/>
        <family val="2"/>
      </rPr>
      <t xml:space="preserve">
</t>
    </r>
    <r>
      <rPr>
        <sz val="8"/>
        <color rgb="FF000000"/>
        <rFont val="Aptos"/>
        <family val="2"/>
      </rPr>
      <t xml:space="preserve">- User CAL
- Device CAL
</t>
    </r>
    <r>
      <rPr>
        <sz val="10"/>
        <color rgb="FF000000"/>
        <rFont val="Aptos"/>
        <family val="2"/>
      </rPr>
      <t>SharePoint Standard</t>
    </r>
    <r>
      <rPr>
        <sz val="8"/>
        <color rgb="FF000000"/>
        <rFont val="Aptos"/>
        <family val="2"/>
      </rPr>
      <t xml:space="preserve">
- User CAL
- Device CAL
</t>
    </r>
  </si>
  <si>
    <r>
      <t xml:space="preserve">835,00 €
</t>
    </r>
    <r>
      <rPr>
        <sz val="8"/>
        <color theme="7" tint="-0.249977111117893"/>
        <rFont val="Aptos Display"/>
        <family val="2"/>
        <scheme val="major"/>
      </rPr>
      <t xml:space="preserve">103,00 €
80,00 €
</t>
    </r>
    <r>
      <rPr>
        <sz val="10"/>
        <color theme="7" tint="-0.249977111117893"/>
        <rFont val="Aptos Display"/>
        <family val="2"/>
        <scheme val="major"/>
      </rPr>
      <t>8.005,00 €</t>
    </r>
    <r>
      <rPr>
        <sz val="8"/>
        <color theme="7" tint="-0.249977111117893"/>
        <rFont val="Aptos Display"/>
        <family val="2"/>
        <scheme val="major"/>
      </rPr>
      <t xml:space="preserve">
144,00 €
98,00 €</t>
    </r>
  </si>
  <si>
    <t>... für weitere Funktionen, zusätzlich die lokalen Server Editionen:</t>
  </si>
  <si>
    <t xml:space="preserve">PREIS 
</t>
  </si>
  <si>
    <r>
      <t xml:space="preserve">Benutzer/Monat, jährliche Abrechnung, </t>
    </r>
    <r>
      <rPr>
        <b/>
        <u/>
        <sz val="12"/>
        <color theme="6" tint="-0.249977111117893"/>
        <rFont val="Aptos Display"/>
        <family val="2"/>
        <scheme val="major"/>
      </rPr>
      <t>12 Monate Laufzeit</t>
    </r>
    <r>
      <rPr>
        <b/>
        <u/>
        <sz val="12"/>
        <color theme="6" tint="-0.499984740745262"/>
        <rFont val="Aptos Display"/>
        <family val="2"/>
        <scheme val="major"/>
      </rPr>
      <t>, netto</t>
    </r>
  </si>
  <si>
    <r>
      <t xml:space="preserve">Benutzer/Monat, monatliche Abrechnung, </t>
    </r>
    <r>
      <rPr>
        <b/>
        <u/>
        <sz val="12"/>
        <color theme="6" tint="-0.249977111117893"/>
        <rFont val="Aptos Display"/>
        <family val="2"/>
        <scheme val="major"/>
      </rPr>
      <t>12 Monate Laufzeit</t>
    </r>
    <r>
      <rPr>
        <b/>
        <u/>
        <sz val="12"/>
        <color theme="6" tint="-0.499984740745262"/>
        <rFont val="Aptos Display"/>
        <family val="2"/>
        <scheme val="major"/>
      </rPr>
      <t>, netto</t>
    </r>
  </si>
  <si>
    <r>
      <t xml:space="preserve">Benutzer/Monat, monatliche Abrechnung, </t>
    </r>
    <r>
      <rPr>
        <b/>
        <u/>
        <sz val="12"/>
        <color theme="6" tint="-0.249977111117893"/>
        <rFont val="Aptos Display"/>
        <family val="2"/>
        <scheme val="major"/>
      </rPr>
      <t>1 Monat Laufzeit</t>
    </r>
    <r>
      <rPr>
        <b/>
        <u/>
        <sz val="12"/>
        <color theme="6" tint="-0.499984740745262"/>
        <rFont val="Aptos Display"/>
        <family val="2"/>
        <scheme val="major"/>
      </rPr>
      <t>, netto</t>
    </r>
  </si>
  <si>
    <t>VERGLEICH | Einmalkauf, netto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</si>
</sst>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2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sz val="10"/>
      <color theme="1"/>
      <name val="Aptos Display"/>
      <family val="2"/>
      <scheme val="major"/>
    </font>
    <font>
      <b/>
      <sz val="12"/>
      <color theme="2" tint="-0.499984740745262"/>
      <name val="Aptos"/>
      <family val="2"/>
    </font>
    <font>
      <b/>
      <sz val="10"/>
      <color theme="2" tint="-0.499984740745262"/>
      <name val="Aptos"/>
      <family val="2"/>
    </font>
    <font>
      <b/>
      <sz val="9"/>
      <color theme="2" tint="-0.499984740745262"/>
      <name val="Aptos"/>
      <family val="2"/>
    </font>
    <font>
      <b/>
      <u/>
      <sz val="12"/>
      <color theme="6" tint="-0.499984740745262"/>
      <name val="Aptos Display"/>
      <family val="2"/>
      <scheme val="major"/>
    </font>
    <font>
      <b/>
      <u/>
      <sz val="12"/>
      <color theme="6" tint="-0.249977111117893"/>
      <name val="Aptos Display"/>
      <family val="2"/>
      <scheme val="major"/>
    </font>
    <font>
      <sz val="8"/>
      <color rgb="FF000000"/>
      <name val="Aptos"/>
      <family val="2"/>
    </font>
    <font>
      <sz val="11"/>
      <color theme="3" tint="0.499984740745262"/>
      <name val="Aptos Narrow"/>
      <family val="2"/>
      <scheme val="minor"/>
    </font>
    <font>
      <sz val="10"/>
      <color rgb="FF0078D4"/>
      <name val="Aptos Display"/>
      <family val="2"/>
      <scheme val="major"/>
    </font>
    <font>
      <sz val="12"/>
      <color theme="2" tint="-0.499984740745262"/>
      <name val="Aptos"/>
      <family val="2"/>
    </font>
    <font>
      <sz val="8"/>
      <color theme="2" tint="-0.499984740745262"/>
      <name val="Aptos"/>
      <family val="2"/>
    </font>
    <font>
      <sz val="10"/>
      <color theme="2" tint="-0.499984740745262"/>
      <name val="Aptos"/>
      <family val="2"/>
    </font>
    <font>
      <sz val="11"/>
      <color rgb="FF000000"/>
      <name val="Aptos"/>
      <family val="2"/>
    </font>
    <font>
      <sz val="9"/>
      <color rgb="FF000000"/>
      <name val="Aptos"/>
      <family val="2"/>
    </font>
    <font>
      <b/>
      <sz val="11"/>
      <color rgb="FF000000"/>
      <name val="Aptos"/>
      <family val="2"/>
    </font>
    <font>
      <sz val="9"/>
      <color theme="2" tint="-0.499984740745262"/>
      <name val="Aptos"/>
      <family val="2"/>
    </font>
    <font>
      <sz val="9"/>
      <color theme="1" tint="4.9989318521683403E-2"/>
      <name val="Aptos"/>
      <family val="2"/>
    </font>
    <font>
      <sz val="8"/>
      <color theme="7" tint="-0.249977111117893"/>
      <name val="Aptos Display"/>
      <family val="2"/>
      <scheme val="major"/>
    </font>
    <font>
      <sz val="10"/>
      <color theme="7" tint="-0.249977111117893"/>
      <name val="Aptos Display"/>
      <family val="2"/>
      <scheme val="major"/>
    </font>
    <font>
      <sz val="10"/>
      <color theme="3" tint="9.9978637043366805E-2"/>
      <name val="Aptos Display"/>
      <family val="2"/>
      <scheme val="major"/>
    </font>
    <font>
      <b/>
      <u/>
      <sz val="14"/>
      <color theme="1"/>
      <name val="Aptos Narrow"/>
      <family val="2"/>
      <scheme val="minor"/>
    </font>
    <font>
      <b/>
      <sz val="9"/>
      <color rgb="FF000000"/>
      <name val="Aptos"/>
      <family val="2"/>
    </font>
    <font>
      <sz val="10"/>
      <color rgb="FF000000"/>
      <name val="Aptos"/>
      <family val="2"/>
    </font>
    <font>
      <b/>
      <sz val="10"/>
      <color theme="3" tint="0.499984740745262"/>
      <name val="Aptos Display"/>
      <family val="2"/>
      <scheme val="major"/>
    </font>
    <font>
      <b/>
      <sz val="10"/>
      <color rgb="FF0078D4"/>
      <name val="Aptos Display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rgb="FF7030A0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indexed="64"/>
      </top>
      <bottom style="dashed">
        <color theme="2" tint="-0.49998474074526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theme="2" tint="-0.499984740745262"/>
      </bottom>
      <diagonal/>
    </border>
    <border>
      <left/>
      <right/>
      <top style="dashed">
        <color theme="2" tint="-0.499984740745262"/>
      </top>
      <bottom style="dashed">
        <color theme="2" tint="-0.499984740745262"/>
      </bottom>
      <diagonal/>
    </border>
    <border>
      <left style="medium">
        <color indexed="64"/>
      </left>
      <right style="thin">
        <color indexed="64"/>
      </right>
      <top style="dashed">
        <color theme="2" tint="-0.499984740745262"/>
      </top>
      <bottom style="dashed">
        <color theme="2" tint="-0.499984740745262"/>
      </bottom>
      <diagonal/>
    </border>
    <border>
      <left/>
      <right/>
      <top style="dashed">
        <color theme="2" tint="-0.499984740745262"/>
      </top>
      <bottom/>
      <diagonal/>
    </border>
    <border>
      <left/>
      <right/>
      <top style="dashed">
        <color theme="2" tint="-0.499984740745262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theme="2" tint="-0.499984740745262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dashed">
        <color theme="2" tint="-0.499984740745262"/>
      </top>
      <bottom style="medium">
        <color theme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/>
      <bottom/>
      <diagonal/>
    </border>
    <border>
      <left/>
      <right/>
      <top style="hair">
        <color theme="2" tint="-0.499984740745262"/>
      </top>
      <bottom/>
      <diagonal/>
    </border>
    <border>
      <left style="medium">
        <color theme="4" tint="-0.499984740745262"/>
      </left>
      <right style="thin">
        <color theme="4" tint="-0.499984740745262"/>
      </right>
      <top style="medium">
        <color theme="4" tint="-0.499984740745262"/>
      </top>
      <bottom style="hair">
        <color theme="2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medium">
        <color theme="4" tint="-0.499984740745262"/>
      </top>
      <bottom style="hair">
        <color theme="2" tint="-0.499984740745262"/>
      </bottom>
      <diagonal/>
    </border>
    <border>
      <left style="thin">
        <color theme="4" tint="-0.499984740745262"/>
      </left>
      <right style="medium">
        <color theme="4" tint="-0.499984740745262"/>
      </right>
      <top style="medium">
        <color theme="4" tint="-0.499984740745262"/>
      </top>
      <bottom style="hair">
        <color theme="2" tint="-0.499984740745262"/>
      </bottom>
      <diagonal/>
    </border>
    <border>
      <left style="medium">
        <color theme="4" tint="-0.499984740745262"/>
      </left>
      <right style="thin">
        <color theme="4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thin">
        <color theme="4" tint="-0.499984740745262"/>
      </left>
      <right style="medium">
        <color theme="4" tint="-0.499984740745262"/>
      </right>
      <top style="hair">
        <color theme="2" tint="-0.499984740745262"/>
      </top>
      <bottom style="hair">
        <color theme="2" tint="-0.499984740745262"/>
      </bottom>
      <diagonal/>
    </border>
    <border>
      <left style="medium">
        <color theme="4" tint="-0.499984740745262"/>
      </left>
      <right style="thin">
        <color theme="4" tint="-0.499984740745262"/>
      </right>
      <top style="hair">
        <color theme="2" tint="-0.499984740745262"/>
      </top>
      <bottom style="medium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hair">
        <color theme="2" tint="-0.499984740745262"/>
      </top>
      <bottom style="medium">
        <color theme="4" tint="-0.499984740745262"/>
      </bottom>
      <diagonal/>
    </border>
    <border>
      <left style="thin">
        <color theme="4" tint="-0.499984740745262"/>
      </left>
      <right style="medium">
        <color theme="4" tint="-0.499984740745262"/>
      </right>
      <top style="hair">
        <color theme="2" tint="-0.499984740745262"/>
      </top>
      <bottom style="medium">
        <color theme="4" tint="-0.499984740745262"/>
      </bottom>
      <diagonal/>
    </border>
    <border>
      <left style="thin">
        <color theme="4" tint="-0.499984740745262"/>
      </left>
      <right/>
      <top style="medium">
        <color theme="4" tint="-0.499984740745262"/>
      </top>
      <bottom style="hair">
        <color theme="2" tint="-0.499984740745262"/>
      </bottom>
      <diagonal/>
    </border>
    <border>
      <left style="thin">
        <color theme="4" tint="-0.499984740745262"/>
      </left>
      <right/>
      <top style="hair">
        <color theme="2" tint="-0.499984740745262"/>
      </top>
      <bottom style="hair">
        <color theme="2" tint="-0.499984740745262"/>
      </bottom>
      <diagonal/>
    </border>
    <border>
      <left style="thin">
        <color theme="4" tint="-0.499984740745262"/>
      </left>
      <right/>
      <top style="hair">
        <color theme="2" tint="-0.499984740745262"/>
      </top>
      <bottom style="medium">
        <color theme="4" tint="-0.499984740745262"/>
      </bottom>
      <diagonal/>
    </border>
    <border>
      <left/>
      <right/>
      <top style="medium">
        <color theme="4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 style="hair">
        <color theme="2" tint="-0.499984740745262"/>
      </top>
      <bottom style="medium">
        <color theme="4" tint="-0.499984740745262"/>
      </bottom>
      <diagonal/>
    </border>
    <border>
      <left style="medium">
        <color theme="4" tint="-0.499984740745262"/>
      </left>
      <right/>
      <top/>
      <bottom/>
      <diagonal/>
    </border>
    <border>
      <left/>
      <right style="medium">
        <color theme="4" tint="-0.499984740745262"/>
      </right>
      <top/>
      <bottom/>
      <diagonal/>
    </border>
    <border>
      <left/>
      <right/>
      <top style="medium">
        <color theme="1"/>
      </top>
      <bottom style="thin">
        <color auto="1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9" fillId="2" borderId="4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top"/>
    </xf>
    <xf numFmtId="0" fontId="12" fillId="2" borderId="1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/>
    </xf>
    <xf numFmtId="8" fontId="11" fillId="2" borderId="4" xfId="0" applyNumberFormat="1" applyFont="1" applyFill="1" applyBorder="1" applyAlignment="1">
      <alignment horizontal="right" vertical="center"/>
    </xf>
    <xf numFmtId="0" fontId="0" fillId="2" borderId="4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8" fontId="11" fillId="2" borderId="5" xfId="0" applyNumberFormat="1" applyFont="1" applyFill="1" applyBorder="1" applyAlignment="1">
      <alignment horizontal="right" vertical="center" indent="1"/>
    </xf>
    <xf numFmtId="0" fontId="15" fillId="2" borderId="6" xfId="0" applyFont="1" applyFill="1" applyBorder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8" fontId="11" fillId="2" borderId="0" xfId="0" applyNumberFormat="1" applyFont="1" applyFill="1" applyAlignment="1">
      <alignment horizontal="right" vertical="center"/>
    </xf>
    <xf numFmtId="0" fontId="12" fillId="2" borderId="1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0" fontId="0" fillId="2" borderId="2" xfId="0" applyFill="1" applyBorder="1" applyAlignment="1">
      <alignment horizontal="left" vertical="center"/>
    </xf>
    <xf numFmtId="0" fontId="17" fillId="2" borderId="4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top"/>
    </xf>
    <xf numFmtId="0" fontId="7" fillId="2" borderId="3" xfId="0" applyFont="1" applyFill="1" applyBorder="1" applyAlignment="1">
      <alignment horizontal="right" vertical="top"/>
    </xf>
    <xf numFmtId="0" fontId="7" fillId="2" borderId="0" xfId="0" applyFont="1" applyFill="1" applyAlignment="1">
      <alignment horizontal="left" vertical="top"/>
    </xf>
    <xf numFmtId="8" fontId="11" fillId="2" borderId="0" xfId="0" applyNumberFormat="1" applyFont="1" applyFill="1" applyAlignment="1">
      <alignment horizontal="center" vertical="center"/>
    </xf>
    <xf numFmtId="164" fontId="0" fillId="2" borderId="6" xfId="0" applyNumberFormat="1" applyFill="1" applyBorder="1" applyAlignment="1">
      <alignment horizontal="left" vertical="center"/>
    </xf>
    <xf numFmtId="164" fontId="11" fillId="2" borderId="7" xfId="0" applyNumberFormat="1" applyFont="1" applyFill="1" applyBorder="1" applyAlignment="1">
      <alignment horizontal="right" vertical="center" wrapText="1" indent="1"/>
    </xf>
    <xf numFmtId="164" fontId="22" fillId="2" borderId="6" xfId="0" applyNumberFormat="1" applyFont="1" applyFill="1" applyBorder="1" applyAlignment="1">
      <alignment horizontal="right" vertic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164" fontId="0" fillId="2" borderId="15" xfId="0" applyNumberFormat="1" applyFill="1" applyBorder="1" applyAlignment="1">
      <alignment horizontal="center"/>
    </xf>
    <xf numFmtId="164" fontId="0" fillId="2" borderId="0" xfId="0" applyNumberFormat="1" applyFill="1" applyAlignment="1">
      <alignment horizontal="center" vertical="center"/>
    </xf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wrapText="1"/>
    </xf>
    <xf numFmtId="2" fontId="0" fillId="2" borderId="0" xfId="0" applyNumberFormat="1" applyFill="1"/>
    <xf numFmtId="164" fontId="1" fillId="4" borderId="12" xfId="0" applyNumberFormat="1" applyFont="1" applyFill="1" applyBorder="1" applyAlignment="1">
      <alignment horizontal="center" vertical="center"/>
    </xf>
    <xf numFmtId="164" fontId="1" fillId="4" borderId="13" xfId="0" applyNumberFormat="1" applyFont="1" applyFill="1" applyBorder="1" applyAlignment="1">
      <alignment horizontal="center" vertical="center"/>
    </xf>
    <xf numFmtId="164" fontId="1" fillId="4" borderId="14" xfId="0" applyNumberFormat="1" applyFont="1" applyFill="1" applyBorder="1" applyAlignment="1">
      <alignment horizontal="center" vertical="center"/>
    </xf>
    <xf numFmtId="164" fontId="1" fillId="4" borderId="11" xfId="0" applyNumberFormat="1" applyFont="1" applyFill="1" applyBorder="1" applyAlignment="1">
      <alignment horizontal="center" vertical="center"/>
    </xf>
    <xf numFmtId="2" fontId="0" fillId="2" borderId="0" xfId="0" applyNumberFormat="1" applyFill="1" applyAlignment="1">
      <alignment horizontal="right" vertical="center" wrapText="1"/>
    </xf>
    <xf numFmtId="1" fontId="0" fillId="3" borderId="12" xfId="0" applyNumberFormat="1" applyFill="1" applyBorder="1" applyAlignment="1">
      <alignment horizontal="center" vertical="center"/>
    </xf>
    <xf numFmtId="1" fontId="0" fillId="3" borderId="13" xfId="0" applyNumberFormat="1" applyFill="1" applyBorder="1" applyAlignment="1">
      <alignment horizontal="center" vertical="center"/>
    </xf>
    <xf numFmtId="1" fontId="0" fillId="3" borderId="14" xfId="0" applyNumberFormat="1" applyFill="1" applyBorder="1" applyAlignment="1">
      <alignment horizontal="center" vertical="center"/>
    </xf>
    <xf numFmtId="1" fontId="0" fillId="2" borderId="0" xfId="0" applyNumberFormat="1" applyFill="1" applyAlignment="1">
      <alignment horizontal="center" vertical="center"/>
    </xf>
    <xf numFmtId="1" fontId="0" fillId="3" borderId="11" xfId="0" applyNumberForma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0" fontId="0" fillId="2" borderId="0" xfId="0" applyFill="1" applyAlignment="1">
      <alignment horizontal="left"/>
    </xf>
    <xf numFmtId="0" fontId="23" fillId="2" borderId="11" xfId="0" applyFont="1" applyFill="1" applyBorder="1" applyAlignment="1">
      <alignment horizontal="right" vertical="center" wrapText="1" indent="1"/>
    </xf>
    <xf numFmtId="164" fontId="21" fillId="2" borderId="9" xfId="0" applyNumberFormat="1" applyFont="1" applyFill="1" applyBorder="1" applyAlignment="1">
      <alignment horizontal="right" vertical="top" wrapText="1"/>
    </xf>
    <xf numFmtId="164" fontId="10" fillId="2" borderId="9" xfId="0" applyNumberFormat="1" applyFont="1" applyFill="1" applyBorder="1" applyAlignment="1">
      <alignment horizontal="left" vertical="top"/>
    </xf>
    <xf numFmtId="164" fontId="21" fillId="2" borderId="10" xfId="0" applyNumberFormat="1" applyFont="1" applyFill="1" applyBorder="1" applyAlignment="1">
      <alignment horizontal="right" vertical="top" wrapText="1"/>
    </xf>
    <xf numFmtId="0" fontId="16" fillId="2" borderId="25" xfId="0" applyFont="1" applyFill="1" applyBorder="1" applyAlignment="1">
      <alignment horizontal="left" vertical="top" wrapText="1"/>
    </xf>
    <xf numFmtId="164" fontId="21" fillId="2" borderId="27" xfId="0" applyNumberFormat="1" applyFont="1" applyFill="1" applyBorder="1" applyAlignment="1">
      <alignment horizontal="right" vertical="top" wrapText="1"/>
    </xf>
    <xf numFmtId="164" fontId="21" fillId="2" borderId="30" xfId="0" applyNumberFormat="1" applyFont="1" applyFill="1" applyBorder="1" applyAlignment="1">
      <alignment horizontal="right" vertical="top" wrapText="1"/>
    </xf>
    <xf numFmtId="164" fontId="21" fillId="2" borderId="33" xfId="0" applyNumberFormat="1" applyFont="1" applyFill="1" applyBorder="1" applyAlignment="1">
      <alignment horizontal="right" vertical="top" wrapText="1"/>
    </xf>
    <xf numFmtId="164" fontId="21" fillId="2" borderId="28" xfId="0" applyNumberFormat="1" applyFont="1" applyFill="1" applyBorder="1" applyAlignment="1">
      <alignment horizontal="right" vertical="top" wrapText="1"/>
    </xf>
    <xf numFmtId="164" fontId="21" fillId="2" borderId="31" xfId="0" applyNumberFormat="1" applyFont="1" applyFill="1" applyBorder="1" applyAlignment="1">
      <alignment horizontal="right" vertical="top" wrapText="1"/>
    </xf>
    <xf numFmtId="164" fontId="21" fillId="2" borderId="34" xfId="0" applyNumberFormat="1" applyFont="1" applyFill="1" applyBorder="1" applyAlignment="1">
      <alignment horizontal="right" vertical="top" wrapText="1"/>
    </xf>
    <xf numFmtId="164" fontId="21" fillId="2" borderId="35" xfId="0" applyNumberFormat="1" applyFont="1" applyFill="1" applyBorder="1" applyAlignment="1">
      <alignment horizontal="right" vertical="top" wrapText="1"/>
    </xf>
    <xf numFmtId="164" fontId="21" fillId="2" borderId="36" xfId="0" applyNumberFormat="1" applyFont="1" applyFill="1" applyBorder="1" applyAlignment="1">
      <alignment horizontal="right" vertical="top" wrapText="1"/>
    </xf>
    <xf numFmtId="164" fontId="21" fillId="2" borderId="37" xfId="0" applyNumberFormat="1" applyFont="1" applyFill="1" applyBorder="1" applyAlignment="1">
      <alignment horizontal="right" vertical="top" wrapText="1"/>
    </xf>
    <xf numFmtId="164" fontId="21" fillId="2" borderId="19" xfId="0" applyNumberFormat="1" applyFont="1" applyFill="1" applyBorder="1" applyAlignment="1">
      <alignment horizontal="right" vertical="top" wrapText="1"/>
    </xf>
    <xf numFmtId="164" fontId="21" fillId="2" borderId="16" xfId="0" applyNumberFormat="1" applyFont="1" applyFill="1" applyBorder="1" applyAlignment="1">
      <alignment horizontal="right" vertical="top" wrapText="1"/>
    </xf>
    <xf numFmtId="164" fontId="21" fillId="2" borderId="20" xfId="0" applyNumberFormat="1" applyFont="1" applyFill="1" applyBorder="1" applyAlignment="1">
      <alignment horizontal="right" vertical="top" wrapText="1"/>
    </xf>
    <xf numFmtId="164" fontId="21" fillId="2" borderId="26" xfId="0" applyNumberFormat="1" applyFont="1" applyFill="1" applyBorder="1" applyAlignment="1">
      <alignment horizontal="right" vertical="top" wrapText="1"/>
    </xf>
    <xf numFmtId="164" fontId="21" fillId="2" borderId="29" xfId="0" applyNumberFormat="1" applyFont="1" applyFill="1" applyBorder="1" applyAlignment="1">
      <alignment horizontal="right" vertical="top" wrapText="1"/>
    </xf>
    <xf numFmtId="164" fontId="21" fillId="2" borderId="32" xfId="0" applyNumberFormat="1" applyFont="1" applyFill="1" applyBorder="1" applyAlignment="1">
      <alignment horizontal="right" vertical="top" wrapText="1"/>
    </xf>
    <xf numFmtId="0" fontId="16" fillId="2" borderId="26" xfId="0" applyFont="1" applyFill="1" applyBorder="1" applyAlignment="1">
      <alignment horizontal="right" vertical="top" wrapText="1"/>
    </xf>
    <xf numFmtId="0" fontId="16" fillId="2" borderId="29" xfId="0" applyFont="1" applyFill="1" applyBorder="1" applyAlignment="1">
      <alignment horizontal="right" vertical="top" wrapText="1"/>
    </xf>
    <xf numFmtId="0" fontId="16" fillId="2" borderId="32" xfId="0" applyFont="1" applyFill="1" applyBorder="1" applyAlignment="1">
      <alignment horizontal="right" vertical="top" wrapText="1"/>
    </xf>
    <xf numFmtId="0" fontId="0" fillId="2" borderId="24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 vertical="center" wrapText="1"/>
    </xf>
    <xf numFmtId="2" fontId="0" fillId="2" borderId="0" xfId="0" applyNumberFormat="1" applyFill="1" applyAlignment="1">
      <alignment vertical="center"/>
    </xf>
    <xf numFmtId="0" fontId="0" fillId="2" borderId="0" xfId="0" applyFill="1" applyBorder="1" applyAlignment="1">
      <alignment horizontal="center"/>
    </xf>
    <xf numFmtId="164" fontId="0" fillId="2" borderId="42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 vertical="center"/>
    </xf>
    <xf numFmtId="164" fontId="1" fillId="5" borderId="13" xfId="0" applyNumberFormat="1" applyFont="1" applyFill="1" applyBorder="1" applyAlignment="1">
      <alignment horizontal="center" vertical="center"/>
    </xf>
    <xf numFmtId="164" fontId="1" fillId="5" borderId="14" xfId="0" applyNumberFormat="1" applyFont="1" applyFill="1" applyBorder="1" applyAlignment="1">
      <alignment horizontal="center" vertical="center"/>
    </xf>
    <xf numFmtId="164" fontId="1" fillId="5" borderId="11" xfId="0" applyNumberFormat="1" applyFont="1" applyFill="1" applyBorder="1" applyAlignment="1">
      <alignment horizontal="center" vertical="center"/>
    </xf>
    <xf numFmtId="2" fontId="0" fillId="5" borderId="41" xfId="0" applyNumberForma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top"/>
    </xf>
    <xf numFmtId="0" fontId="12" fillId="2" borderId="0" xfId="0" applyFont="1" applyFill="1" applyBorder="1" applyAlignment="1">
      <alignment horizontal="left" vertical="top" wrapText="1"/>
    </xf>
    <xf numFmtId="0" fontId="12" fillId="2" borderId="43" xfId="0" applyFont="1" applyFill="1" applyBorder="1" applyAlignment="1">
      <alignment horizontal="left" vertical="top" wrapText="1"/>
    </xf>
    <xf numFmtId="0" fontId="17" fillId="2" borderId="44" xfId="0" applyFont="1" applyFill="1" applyBorder="1" applyAlignment="1">
      <alignment horizontal="left" vertical="center" wrapText="1"/>
    </xf>
    <xf numFmtId="8" fontId="27" fillId="4" borderId="45" xfId="0" applyNumberFormat="1" applyFont="1" applyFill="1" applyBorder="1" applyAlignment="1">
      <alignment horizontal="right" vertical="center" indent="2"/>
    </xf>
    <xf numFmtId="8" fontId="11" fillId="2" borderId="45" xfId="0" applyNumberFormat="1" applyFont="1" applyFill="1" applyBorder="1" applyAlignment="1">
      <alignment horizontal="right" vertical="center"/>
    </xf>
    <xf numFmtId="8" fontId="11" fillId="2" borderId="46" xfId="0" applyNumberFormat="1" applyFont="1" applyFill="1" applyBorder="1" applyAlignment="1">
      <alignment horizontal="right" vertical="center"/>
    </xf>
    <xf numFmtId="0" fontId="17" fillId="2" borderId="47" xfId="0" applyFont="1" applyFill="1" applyBorder="1" applyAlignment="1">
      <alignment horizontal="left" vertical="center" wrapText="1"/>
    </xf>
    <xf numFmtId="8" fontId="27" fillId="4" borderId="48" xfId="0" applyNumberFormat="1" applyFont="1" applyFill="1" applyBorder="1" applyAlignment="1">
      <alignment horizontal="right" vertical="center" indent="2"/>
    </xf>
    <xf numFmtId="8" fontId="11" fillId="2" borderId="48" xfId="0" applyNumberFormat="1" applyFont="1" applyFill="1" applyBorder="1" applyAlignment="1">
      <alignment horizontal="right" vertical="center"/>
    </xf>
    <xf numFmtId="8" fontId="11" fillId="2" borderId="49" xfId="0" applyNumberFormat="1" applyFont="1" applyFill="1" applyBorder="1" applyAlignment="1">
      <alignment horizontal="right" vertical="center"/>
    </xf>
    <xf numFmtId="0" fontId="17" fillId="2" borderId="50" xfId="0" applyFont="1" applyFill="1" applyBorder="1" applyAlignment="1">
      <alignment horizontal="left" vertical="center" wrapText="1"/>
    </xf>
    <xf numFmtId="8" fontId="27" fillId="4" borderId="51" xfId="0" applyNumberFormat="1" applyFont="1" applyFill="1" applyBorder="1" applyAlignment="1">
      <alignment horizontal="right" vertical="center" indent="2"/>
    </xf>
    <xf numFmtId="8" fontId="11" fillId="2" borderId="51" xfId="0" applyNumberFormat="1" applyFont="1" applyFill="1" applyBorder="1" applyAlignment="1">
      <alignment horizontal="right" vertical="center"/>
    </xf>
    <xf numFmtId="8" fontId="11" fillId="2" borderId="52" xfId="0" applyNumberFormat="1" applyFont="1" applyFill="1" applyBorder="1" applyAlignment="1">
      <alignment horizontal="right" vertical="center"/>
    </xf>
    <xf numFmtId="9" fontId="26" fillId="5" borderId="53" xfId="0" applyNumberFormat="1" applyFont="1" applyFill="1" applyBorder="1" applyAlignment="1">
      <alignment horizontal="left" vertical="center" indent="1"/>
    </xf>
    <xf numFmtId="9" fontId="26" fillId="5" borderId="54" xfId="0" applyNumberFormat="1" applyFont="1" applyFill="1" applyBorder="1" applyAlignment="1">
      <alignment horizontal="left" vertical="center" indent="1"/>
    </xf>
    <xf numFmtId="9" fontId="26" fillId="5" borderId="55" xfId="0" applyNumberFormat="1" applyFont="1" applyFill="1" applyBorder="1" applyAlignment="1">
      <alignment horizontal="left" vertical="center" indent="1"/>
    </xf>
    <xf numFmtId="8" fontId="26" fillId="5" borderId="55" xfId="0" applyNumberFormat="1" applyFont="1" applyFill="1" applyBorder="1" applyAlignment="1">
      <alignment horizontal="left" vertical="center" indent="1"/>
    </xf>
    <xf numFmtId="0" fontId="12" fillId="2" borderId="59" xfId="0" applyFont="1" applyFill="1" applyBorder="1" applyAlignment="1">
      <alignment horizontal="left" vertical="top" wrapText="1"/>
    </xf>
    <xf numFmtId="8" fontId="11" fillId="2" borderId="44" xfId="0" applyNumberFormat="1" applyFont="1" applyFill="1" applyBorder="1" applyAlignment="1">
      <alignment horizontal="right" vertical="center"/>
    </xf>
    <xf numFmtId="8" fontId="11" fillId="2" borderId="47" xfId="0" applyNumberFormat="1" applyFont="1" applyFill="1" applyBorder="1" applyAlignment="1">
      <alignment horizontal="right" vertical="center"/>
    </xf>
    <xf numFmtId="8" fontId="11" fillId="2" borderId="50" xfId="0" applyNumberFormat="1" applyFont="1" applyFill="1" applyBorder="1" applyAlignment="1">
      <alignment horizontal="right" vertical="center"/>
    </xf>
    <xf numFmtId="0" fontId="12" fillId="2" borderId="59" xfId="0" applyFont="1" applyFill="1" applyBorder="1" applyAlignment="1">
      <alignment horizontal="left" vertical="center"/>
    </xf>
    <xf numFmtId="0" fontId="12" fillId="2" borderId="60" xfId="0" applyFont="1" applyFill="1" applyBorder="1" applyAlignment="1">
      <alignment horizontal="left" vertical="center"/>
    </xf>
    <xf numFmtId="0" fontId="12" fillId="2" borderId="60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indent="1"/>
    </xf>
    <xf numFmtId="8" fontId="26" fillId="5" borderId="56" xfId="0" applyNumberFormat="1" applyFont="1" applyFill="1" applyBorder="1" applyAlignment="1">
      <alignment horizontal="left" vertical="center" indent="1"/>
    </xf>
    <xf numFmtId="8" fontId="26" fillId="5" borderId="57" xfId="0" applyNumberFormat="1" applyFont="1" applyFill="1" applyBorder="1" applyAlignment="1">
      <alignment horizontal="left" vertical="center" indent="1"/>
    </xf>
    <xf numFmtId="8" fontId="26" fillId="5" borderId="58" xfId="0" applyNumberFormat="1" applyFont="1" applyFill="1" applyBorder="1" applyAlignment="1">
      <alignment horizontal="left" vertical="center" indent="1"/>
    </xf>
    <xf numFmtId="8" fontId="11" fillId="2" borderId="0" xfId="0" applyNumberFormat="1" applyFont="1" applyFill="1" applyAlignment="1">
      <alignment horizontal="left" vertical="center" indent="1"/>
    </xf>
    <xf numFmtId="0" fontId="12" fillId="2" borderId="0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12" fillId="2" borderId="16" xfId="0" applyFont="1" applyFill="1" applyBorder="1" applyAlignment="1">
      <alignment horizontal="left" vertical="top"/>
    </xf>
    <xf numFmtId="0" fontId="0" fillId="2" borderId="16" xfId="0" applyFill="1" applyBorder="1" applyAlignment="1">
      <alignment horizontal="left" vertical="center"/>
    </xf>
    <xf numFmtId="0" fontId="6" fillId="2" borderId="61" xfId="0" applyFont="1" applyFill="1" applyBorder="1" applyAlignment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8096F-BEBD-49C3-8E90-A80FC1C57566}">
  <sheetPr>
    <pageSetUpPr fitToPage="1"/>
  </sheetPr>
  <dimension ref="A1:N35"/>
  <sheetViews>
    <sheetView tabSelected="1" zoomScaleNormal="100" workbookViewId="0">
      <selection activeCell="I12" sqref="I12"/>
    </sheetView>
  </sheetViews>
  <sheetFormatPr baseColWidth="10" defaultColWidth="14.28515625" defaultRowHeight="15" x14ac:dyDescent="0.25"/>
  <cols>
    <col min="1" max="1" width="40.85546875" style="4" customWidth="1"/>
    <col min="2" max="2" width="13.5703125" style="5" customWidth="1"/>
    <col min="3" max="3" width="12.140625" style="5" customWidth="1"/>
    <col min="4" max="4" width="8.5703125" style="130" customWidth="1"/>
    <col min="5" max="7" width="15.7109375" style="12" customWidth="1"/>
    <col min="8" max="8" width="7.140625" style="12" customWidth="1"/>
    <col min="9" max="9" width="65.7109375" style="12" customWidth="1"/>
    <col min="10" max="10" width="12" style="5" customWidth="1"/>
    <col min="11" max="11" width="2.140625" style="12" customWidth="1"/>
    <col min="12" max="13" width="21.42578125" style="12" customWidth="1"/>
    <col min="14" max="14" width="22.140625" style="12" customWidth="1"/>
    <col min="15" max="16384" width="14.28515625" style="12"/>
  </cols>
  <sheetData>
    <row r="1" spans="1:14" s="26" customFormat="1" ht="30" customHeight="1" x14ac:dyDescent="0.25">
      <c r="A1" s="24" t="s">
        <v>59</v>
      </c>
      <c r="B1" s="25"/>
      <c r="C1" s="25"/>
      <c r="D1" s="123"/>
      <c r="E1" s="24"/>
      <c r="F1" s="24"/>
      <c r="G1" s="24"/>
      <c r="I1" s="26" t="s">
        <v>62</v>
      </c>
      <c r="J1" s="25"/>
      <c r="K1" s="24"/>
      <c r="L1" s="24"/>
      <c r="M1" s="24"/>
      <c r="N1" s="24"/>
    </row>
    <row r="2" spans="1:14" s="9" customFormat="1" ht="32.25" thickBot="1" x14ac:dyDescent="0.3">
      <c r="A2" s="97" t="s">
        <v>4</v>
      </c>
      <c r="B2" s="98" t="s">
        <v>58</v>
      </c>
      <c r="C2" s="99" t="s">
        <v>15</v>
      </c>
      <c r="D2" s="99"/>
      <c r="E2" s="116" t="s">
        <v>16</v>
      </c>
      <c r="F2" s="98" t="s">
        <v>17</v>
      </c>
      <c r="G2" s="122" t="s">
        <v>18</v>
      </c>
      <c r="H2" s="131"/>
      <c r="J2" s="8" t="s">
        <v>58</v>
      </c>
      <c r="K2" s="7"/>
      <c r="L2" s="8" t="s">
        <v>12</v>
      </c>
      <c r="M2" s="8" t="s">
        <v>13</v>
      </c>
      <c r="N2" s="8" t="s">
        <v>14</v>
      </c>
    </row>
    <row r="3" spans="1:14" ht="22.5" customHeight="1" x14ac:dyDescent="0.25">
      <c r="A3" s="100" t="s">
        <v>0</v>
      </c>
      <c r="B3" s="101">
        <v>5.6</v>
      </c>
      <c r="C3" s="112" t="s">
        <v>19</v>
      </c>
      <c r="D3" s="124">
        <f>B3*1.25</f>
        <v>7</v>
      </c>
      <c r="E3" s="117">
        <f>B3*12</f>
        <v>67.199999999999989</v>
      </c>
      <c r="F3" s="102">
        <f>B3*24</f>
        <v>134.39999999999998</v>
      </c>
      <c r="G3" s="103">
        <f>B3*36</f>
        <v>201.6</v>
      </c>
      <c r="H3" s="132"/>
      <c r="I3" s="6" t="s">
        <v>9</v>
      </c>
      <c r="J3" s="10"/>
      <c r="K3" s="11"/>
      <c r="L3" s="13"/>
      <c r="M3" s="13"/>
      <c r="N3" s="13"/>
    </row>
    <row r="4" spans="1:14" ht="40.5" x14ac:dyDescent="0.25">
      <c r="A4" s="104" t="s">
        <v>1</v>
      </c>
      <c r="B4" s="105">
        <v>11.7</v>
      </c>
      <c r="C4" s="113" t="s">
        <v>20</v>
      </c>
      <c r="D4" s="125">
        <f>B4*1.12</f>
        <v>13.104000000000001</v>
      </c>
      <c r="E4" s="118">
        <f t="shared" ref="E4:E5" si="0">B4*12</f>
        <v>140.39999999999998</v>
      </c>
      <c r="F4" s="106">
        <f t="shared" ref="F4:F5" si="1">B4*24</f>
        <v>280.79999999999995</v>
      </c>
      <c r="G4" s="107">
        <f t="shared" ref="G4:G5" si="2">B4*36</f>
        <v>421.2</v>
      </c>
      <c r="H4" s="132"/>
      <c r="I4" s="14" t="s">
        <v>10</v>
      </c>
      <c r="J4" s="30" t="s">
        <v>23</v>
      </c>
      <c r="K4" s="28"/>
      <c r="L4" s="29" t="s">
        <v>27</v>
      </c>
      <c r="M4" s="29" t="s">
        <v>28</v>
      </c>
      <c r="N4" s="29" t="s">
        <v>29</v>
      </c>
    </row>
    <row r="5" spans="1:14" ht="41.25" thickBot="1" x14ac:dyDescent="0.3">
      <c r="A5" s="108" t="s">
        <v>2</v>
      </c>
      <c r="B5" s="109">
        <v>20.6</v>
      </c>
      <c r="C5" s="114" t="s">
        <v>21</v>
      </c>
      <c r="D5" s="126">
        <f>B5*1.11</f>
        <v>22.866000000000003</v>
      </c>
      <c r="E5" s="119">
        <f t="shared" si="0"/>
        <v>247.20000000000002</v>
      </c>
      <c r="F5" s="110">
        <f t="shared" si="1"/>
        <v>494.40000000000003</v>
      </c>
      <c r="G5" s="111">
        <f t="shared" si="2"/>
        <v>741.6</v>
      </c>
      <c r="H5" s="132"/>
      <c r="I5" s="14" t="s">
        <v>11</v>
      </c>
      <c r="J5" s="30" t="s">
        <v>22</v>
      </c>
      <c r="K5" s="28"/>
      <c r="L5" s="29" t="s">
        <v>24</v>
      </c>
      <c r="M5" s="29" t="s">
        <v>25</v>
      </c>
      <c r="N5" s="29" t="s">
        <v>26</v>
      </c>
    </row>
    <row r="6" spans="1:14" ht="41.25" thickBot="1" x14ac:dyDescent="0.3">
      <c r="A6" s="15"/>
      <c r="B6" s="16"/>
      <c r="C6" s="27"/>
      <c r="D6" s="127"/>
      <c r="H6" s="132"/>
      <c r="I6" s="57" t="s">
        <v>54</v>
      </c>
      <c r="J6" s="54" t="s">
        <v>45</v>
      </c>
      <c r="K6" s="55"/>
      <c r="L6" s="56" t="s">
        <v>46</v>
      </c>
      <c r="M6" s="56" t="s">
        <v>47</v>
      </c>
      <c r="N6" s="56" t="s">
        <v>48</v>
      </c>
    </row>
    <row r="7" spans="1:14" s="18" customFormat="1" ht="22.5" customHeight="1" thickBot="1" x14ac:dyDescent="0.25">
      <c r="A7" s="96" t="s">
        <v>8</v>
      </c>
      <c r="B7" s="95"/>
      <c r="C7" s="94"/>
      <c r="D7" s="128"/>
      <c r="E7" s="120"/>
      <c r="F7" s="96"/>
      <c r="G7" s="121"/>
      <c r="H7" s="96"/>
      <c r="I7" s="133" t="s">
        <v>57</v>
      </c>
      <c r="J7" s="19"/>
    </row>
    <row r="8" spans="1:14" ht="18.75" customHeight="1" x14ac:dyDescent="0.25">
      <c r="A8" s="100" t="s">
        <v>5</v>
      </c>
      <c r="B8" s="101">
        <v>4.0999999999999996</v>
      </c>
      <c r="C8" s="112" t="s">
        <v>19</v>
      </c>
      <c r="D8" s="124">
        <f>B8*1.25</f>
        <v>5.125</v>
      </c>
      <c r="E8" s="117">
        <f>B8*12</f>
        <v>49.199999999999996</v>
      </c>
      <c r="F8" s="102">
        <f>B8*24</f>
        <v>98.399999999999991</v>
      </c>
      <c r="G8" s="103">
        <f>B8*36</f>
        <v>147.6</v>
      </c>
      <c r="H8" s="132"/>
      <c r="I8" s="73" t="s">
        <v>55</v>
      </c>
      <c r="J8" s="64" t="s">
        <v>56</v>
      </c>
      <c r="K8" s="67"/>
      <c r="L8" s="70" t="s">
        <v>56</v>
      </c>
      <c r="M8" s="58" t="s">
        <v>56</v>
      </c>
      <c r="N8" s="61" t="s">
        <v>56</v>
      </c>
    </row>
    <row r="9" spans="1:14" ht="18.75" customHeight="1" x14ac:dyDescent="0.25">
      <c r="A9" s="104" t="s">
        <v>6</v>
      </c>
      <c r="B9" s="105">
        <v>8.6999999999999993</v>
      </c>
      <c r="C9" s="113" t="s">
        <v>20</v>
      </c>
      <c r="D9" s="125">
        <f>B9*1.12</f>
        <v>9.7439999999999998</v>
      </c>
      <c r="E9" s="118">
        <f t="shared" ref="E9:E11" si="3">B9*12</f>
        <v>104.39999999999999</v>
      </c>
      <c r="F9" s="106">
        <f t="shared" ref="F9:F11" si="4">B9*24</f>
        <v>208.79999999999998</v>
      </c>
      <c r="G9" s="107">
        <f t="shared" ref="G9:G11" si="5">B9*36</f>
        <v>313.2</v>
      </c>
      <c r="H9" s="132"/>
      <c r="I9" s="74"/>
      <c r="J9" s="65"/>
      <c r="K9" s="68"/>
      <c r="L9" s="71"/>
      <c r="M9" s="59"/>
      <c r="N9" s="62"/>
    </row>
    <row r="10" spans="1:14" ht="18.75" customHeight="1" x14ac:dyDescent="0.25">
      <c r="A10" s="104" t="s">
        <v>7</v>
      </c>
      <c r="B10" s="105">
        <v>17.600000000000001</v>
      </c>
      <c r="C10" s="113" t="s">
        <v>21</v>
      </c>
      <c r="D10" s="125">
        <f>B10*1.11</f>
        <v>19.536000000000005</v>
      </c>
      <c r="E10" s="118">
        <f t="shared" si="3"/>
        <v>211.20000000000002</v>
      </c>
      <c r="F10" s="106">
        <f t="shared" si="4"/>
        <v>422.40000000000003</v>
      </c>
      <c r="G10" s="107">
        <f t="shared" si="5"/>
        <v>633.6</v>
      </c>
      <c r="H10" s="132"/>
      <c r="I10" s="74"/>
      <c r="J10" s="65"/>
      <c r="K10" s="68"/>
      <c r="L10" s="71"/>
      <c r="M10" s="59"/>
      <c r="N10" s="62"/>
    </row>
    <row r="11" spans="1:14" ht="18.75" customHeight="1" thickBot="1" x14ac:dyDescent="0.3">
      <c r="A11" s="108" t="s">
        <v>3</v>
      </c>
      <c r="B11" s="109">
        <v>9.8000000000000007</v>
      </c>
      <c r="C11" s="115"/>
      <c r="D11" s="126"/>
      <c r="E11" s="119">
        <f t="shared" si="3"/>
        <v>117.60000000000001</v>
      </c>
      <c r="F11" s="110">
        <f t="shared" si="4"/>
        <v>235.20000000000002</v>
      </c>
      <c r="G11" s="111">
        <f t="shared" si="5"/>
        <v>352.8</v>
      </c>
      <c r="H11" s="132"/>
      <c r="I11" s="75"/>
      <c r="J11" s="66"/>
      <c r="K11" s="69"/>
      <c r="L11" s="72"/>
      <c r="M11" s="60"/>
      <c r="N11" s="63"/>
    </row>
    <row r="12" spans="1:14" ht="56.25" customHeight="1" thickBot="1" x14ac:dyDescent="0.3">
      <c r="A12" s="2"/>
      <c r="B12" s="3"/>
      <c r="C12" s="3"/>
      <c r="D12" s="129"/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1:14" s="26" customFormat="1" ht="30" customHeight="1" thickTop="1" x14ac:dyDescent="0.25">
      <c r="A13" s="24" t="s">
        <v>60</v>
      </c>
      <c r="B13" s="25"/>
      <c r="C13" s="25"/>
      <c r="D13" s="123"/>
      <c r="E13" s="24"/>
      <c r="F13" s="24"/>
      <c r="G13" s="24"/>
      <c r="I13" s="24"/>
      <c r="J13" s="24"/>
      <c r="K13" s="24"/>
      <c r="L13" s="24"/>
      <c r="M13" s="24"/>
      <c r="N13" s="24"/>
    </row>
    <row r="14" spans="1:14" s="9" customFormat="1" ht="32.25" thickBot="1" x14ac:dyDescent="0.3">
      <c r="A14" s="97" t="s">
        <v>4</v>
      </c>
      <c r="B14" s="98" t="s">
        <v>58</v>
      </c>
      <c r="C14" s="99" t="s">
        <v>15</v>
      </c>
      <c r="D14" s="99"/>
      <c r="E14" s="116" t="s">
        <v>16</v>
      </c>
      <c r="F14" s="98" t="s">
        <v>17</v>
      </c>
      <c r="G14" s="122" t="s">
        <v>18</v>
      </c>
      <c r="H14" s="131"/>
      <c r="J14" s="8" t="s">
        <v>58</v>
      </c>
      <c r="K14" s="7"/>
      <c r="L14" s="8" t="s">
        <v>12</v>
      </c>
      <c r="M14" s="8" t="s">
        <v>13</v>
      </c>
      <c r="N14" s="8" t="s">
        <v>14</v>
      </c>
    </row>
    <row r="15" spans="1:14" ht="22.5" customHeight="1" x14ac:dyDescent="0.25">
      <c r="A15" s="100" t="s">
        <v>0</v>
      </c>
      <c r="B15" s="101">
        <f>B3*1.05</f>
        <v>5.88</v>
      </c>
      <c r="C15" s="112" t="s">
        <v>19</v>
      </c>
      <c r="D15" s="124">
        <f>B15*1.25</f>
        <v>7.35</v>
      </c>
      <c r="E15" s="117">
        <f>B15*12</f>
        <v>70.56</v>
      </c>
      <c r="F15" s="102">
        <f>B15*24</f>
        <v>141.12</v>
      </c>
      <c r="G15" s="103">
        <f>B15*36</f>
        <v>211.68</v>
      </c>
      <c r="H15" s="132"/>
      <c r="I15" s="6" t="s">
        <v>9</v>
      </c>
      <c r="J15" s="10"/>
      <c r="K15" s="11"/>
      <c r="L15" s="13"/>
      <c r="M15" s="13"/>
      <c r="N15" s="13"/>
    </row>
    <row r="16" spans="1:14" ht="40.5" x14ac:dyDescent="0.25">
      <c r="A16" s="104" t="s">
        <v>1</v>
      </c>
      <c r="B16" s="105">
        <f t="shared" ref="B16:B17" si="6">B4*1.05</f>
        <v>12.285</v>
      </c>
      <c r="C16" s="113" t="s">
        <v>20</v>
      </c>
      <c r="D16" s="125">
        <f>B16*1.12</f>
        <v>13.759200000000002</v>
      </c>
      <c r="E16" s="118">
        <f t="shared" ref="E16:E17" si="7">B16*12</f>
        <v>147.42000000000002</v>
      </c>
      <c r="F16" s="106">
        <f t="shared" ref="F16:F17" si="8">B16*24</f>
        <v>294.84000000000003</v>
      </c>
      <c r="G16" s="107">
        <f t="shared" ref="G16:G17" si="9">B16*36</f>
        <v>442.26</v>
      </c>
      <c r="H16" s="132"/>
      <c r="I16" s="14" t="s">
        <v>10</v>
      </c>
      <c r="J16" s="30" t="s">
        <v>23</v>
      </c>
      <c r="K16" s="28"/>
      <c r="L16" s="29" t="s">
        <v>27</v>
      </c>
      <c r="M16" s="29" t="s">
        <v>28</v>
      </c>
      <c r="N16" s="29" t="s">
        <v>29</v>
      </c>
    </row>
    <row r="17" spans="1:14" ht="41.25" thickBot="1" x14ac:dyDescent="0.3">
      <c r="A17" s="108" t="s">
        <v>2</v>
      </c>
      <c r="B17" s="109">
        <f t="shared" si="6"/>
        <v>21.630000000000003</v>
      </c>
      <c r="C17" s="114" t="s">
        <v>21</v>
      </c>
      <c r="D17" s="126">
        <f>B17*1.11</f>
        <v>24.009300000000003</v>
      </c>
      <c r="E17" s="119">
        <f t="shared" si="7"/>
        <v>259.56000000000006</v>
      </c>
      <c r="F17" s="110">
        <f t="shared" si="8"/>
        <v>519.12000000000012</v>
      </c>
      <c r="G17" s="111">
        <f t="shared" si="9"/>
        <v>778.68000000000006</v>
      </c>
      <c r="H17" s="132"/>
      <c r="I17" s="14" t="s">
        <v>11</v>
      </c>
      <c r="J17" s="30" t="s">
        <v>22</v>
      </c>
      <c r="K17" s="28"/>
      <c r="L17" s="29" t="s">
        <v>24</v>
      </c>
      <c r="M17" s="29" t="s">
        <v>25</v>
      </c>
      <c r="N17" s="29" t="s">
        <v>26</v>
      </c>
    </row>
    <row r="18" spans="1:14" ht="41.25" thickBot="1" x14ac:dyDescent="0.3">
      <c r="A18" s="15"/>
      <c r="B18" s="16"/>
      <c r="C18" s="27"/>
      <c r="D18" s="127"/>
      <c r="H18" s="132"/>
      <c r="I18" s="57" t="s">
        <v>54</v>
      </c>
      <c r="J18" s="54" t="s">
        <v>49</v>
      </c>
      <c r="K18" s="55"/>
      <c r="L18" s="56" t="s">
        <v>46</v>
      </c>
      <c r="M18" s="56" t="s">
        <v>47</v>
      </c>
      <c r="N18" s="56" t="s">
        <v>48</v>
      </c>
    </row>
    <row r="19" spans="1:14" s="18" customFormat="1" ht="22.5" customHeight="1" thickBot="1" x14ac:dyDescent="0.25">
      <c r="A19" s="96" t="s">
        <v>8</v>
      </c>
      <c r="B19" s="95"/>
      <c r="C19" s="94"/>
      <c r="D19" s="128"/>
      <c r="E19" s="120"/>
      <c r="F19" s="96"/>
      <c r="G19" s="121"/>
      <c r="H19" s="96"/>
      <c r="I19" s="133" t="s">
        <v>57</v>
      </c>
      <c r="J19" s="19"/>
    </row>
    <row r="20" spans="1:14" ht="18.75" customHeight="1" x14ac:dyDescent="0.25">
      <c r="A20" s="100" t="s">
        <v>5</v>
      </c>
      <c r="B20" s="101">
        <f>B8*1.05</f>
        <v>4.3049999999999997</v>
      </c>
      <c r="C20" s="112" t="s">
        <v>19</v>
      </c>
      <c r="D20" s="124">
        <f>B20*1.25</f>
        <v>5.3812499999999996</v>
      </c>
      <c r="E20" s="117">
        <f>B20*12</f>
        <v>51.66</v>
      </c>
      <c r="F20" s="102">
        <f>B20*24</f>
        <v>103.32</v>
      </c>
      <c r="G20" s="103">
        <f>B20*36</f>
        <v>154.97999999999999</v>
      </c>
      <c r="H20" s="132"/>
      <c r="I20" s="73" t="s">
        <v>55</v>
      </c>
      <c r="J20" s="64" t="s">
        <v>56</v>
      </c>
      <c r="K20" s="67"/>
      <c r="L20" s="70" t="s">
        <v>56</v>
      </c>
      <c r="M20" s="58" t="s">
        <v>56</v>
      </c>
      <c r="N20" s="61" t="s">
        <v>56</v>
      </c>
    </row>
    <row r="21" spans="1:14" ht="18.75" customHeight="1" x14ac:dyDescent="0.25">
      <c r="A21" s="104" t="s">
        <v>6</v>
      </c>
      <c r="B21" s="105">
        <f t="shared" ref="B21:B23" si="10">B9*1.05</f>
        <v>9.1349999999999998</v>
      </c>
      <c r="C21" s="113" t="s">
        <v>20</v>
      </c>
      <c r="D21" s="125">
        <f>B21*1.12</f>
        <v>10.231200000000001</v>
      </c>
      <c r="E21" s="118">
        <f t="shared" ref="E21:E23" si="11">B21*12</f>
        <v>109.62</v>
      </c>
      <c r="F21" s="106">
        <f t="shared" ref="F21:F23" si="12">B21*24</f>
        <v>219.24</v>
      </c>
      <c r="G21" s="107">
        <f t="shared" ref="G21:G23" si="13">B21*36</f>
        <v>328.86</v>
      </c>
      <c r="H21" s="132"/>
      <c r="I21" s="74"/>
      <c r="J21" s="65"/>
      <c r="K21" s="68"/>
      <c r="L21" s="71"/>
      <c r="M21" s="59"/>
      <c r="N21" s="62"/>
    </row>
    <row r="22" spans="1:14" ht="18.75" customHeight="1" x14ac:dyDescent="0.25">
      <c r="A22" s="104" t="s">
        <v>7</v>
      </c>
      <c r="B22" s="105">
        <f t="shared" si="10"/>
        <v>18.480000000000004</v>
      </c>
      <c r="C22" s="113" t="s">
        <v>21</v>
      </c>
      <c r="D22" s="125">
        <f>B22*1.11</f>
        <v>20.512800000000006</v>
      </c>
      <c r="E22" s="118">
        <f t="shared" si="11"/>
        <v>221.76000000000005</v>
      </c>
      <c r="F22" s="106">
        <f t="shared" si="12"/>
        <v>443.5200000000001</v>
      </c>
      <c r="G22" s="107">
        <f t="shared" si="13"/>
        <v>665.2800000000002</v>
      </c>
      <c r="H22" s="132"/>
      <c r="I22" s="74"/>
      <c r="J22" s="65"/>
      <c r="K22" s="68"/>
      <c r="L22" s="71"/>
      <c r="M22" s="59"/>
      <c r="N22" s="62"/>
    </row>
    <row r="23" spans="1:14" ht="18.75" customHeight="1" thickBot="1" x14ac:dyDescent="0.3">
      <c r="A23" s="108" t="s">
        <v>3</v>
      </c>
      <c r="B23" s="109">
        <f t="shared" si="10"/>
        <v>10.290000000000001</v>
      </c>
      <c r="C23" s="115"/>
      <c r="D23" s="126"/>
      <c r="E23" s="119">
        <f t="shared" si="11"/>
        <v>123.48000000000002</v>
      </c>
      <c r="F23" s="110">
        <f t="shared" si="12"/>
        <v>246.96000000000004</v>
      </c>
      <c r="G23" s="111">
        <f t="shared" si="13"/>
        <v>370.44000000000005</v>
      </c>
      <c r="H23" s="132"/>
      <c r="I23" s="75"/>
      <c r="J23" s="66"/>
      <c r="K23" s="69"/>
      <c r="L23" s="72"/>
      <c r="M23" s="60"/>
      <c r="N23" s="63"/>
    </row>
    <row r="24" spans="1:14" ht="56.25" customHeight="1" thickBot="1" x14ac:dyDescent="0.3">
      <c r="A24" s="2"/>
      <c r="B24" s="3"/>
      <c r="C24" s="3"/>
      <c r="D24" s="129"/>
      <c r="E24" s="20"/>
      <c r="F24" s="20"/>
      <c r="G24" s="20"/>
      <c r="H24" s="20"/>
      <c r="I24" s="20"/>
      <c r="J24" s="20"/>
      <c r="K24" s="20"/>
      <c r="L24" s="20"/>
      <c r="M24" s="20"/>
      <c r="N24" s="20"/>
    </row>
    <row r="25" spans="1:14" s="26" customFormat="1" ht="30" customHeight="1" thickTop="1" x14ac:dyDescent="0.25">
      <c r="A25" s="24" t="s">
        <v>61</v>
      </c>
      <c r="B25" s="25"/>
      <c r="C25" s="25"/>
      <c r="D25" s="123"/>
      <c r="E25" s="24"/>
      <c r="F25" s="24"/>
      <c r="G25" s="24"/>
      <c r="I25" s="24"/>
      <c r="J25" s="24"/>
      <c r="K25" s="24"/>
      <c r="L25" s="24"/>
      <c r="M25" s="24"/>
      <c r="N25" s="24"/>
    </row>
    <row r="26" spans="1:14" s="9" customFormat="1" ht="32.25" thickBot="1" x14ac:dyDescent="0.3">
      <c r="A26" s="97" t="s">
        <v>4</v>
      </c>
      <c r="B26" s="98" t="s">
        <v>58</v>
      </c>
      <c r="C26" s="99" t="s">
        <v>15</v>
      </c>
      <c r="D26" s="99"/>
      <c r="E26" s="116" t="s">
        <v>16</v>
      </c>
      <c r="F26" s="98" t="s">
        <v>17</v>
      </c>
      <c r="G26" s="122" t="s">
        <v>18</v>
      </c>
      <c r="H26" s="131"/>
      <c r="J26" s="8" t="s">
        <v>58</v>
      </c>
      <c r="K26" s="7"/>
      <c r="L26" s="8" t="s">
        <v>12</v>
      </c>
      <c r="M26" s="8" t="s">
        <v>13</v>
      </c>
      <c r="N26" s="8" t="s">
        <v>14</v>
      </c>
    </row>
    <row r="27" spans="1:14" ht="22.5" customHeight="1" x14ac:dyDescent="0.25">
      <c r="A27" s="100" t="s">
        <v>0</v>
      </c>
      <c r="B27" s="101">
        <f>B3*1.2</f>
        <v>6.72</v>
      </c>
      <c r="C27" s="112" t="s">
        <v>19</v>
      </c>
      <c r="D27" s="124">
        <f>B27*1.25</f>
        <v>8.4</v>
      </c>
      <c r="E27" s="117">
        <f>B27*12</f>
        <v>80.64</v>
      </c>
      <c r="F27" s="102">
        <f>B27*24</f>
        <v>161.28</v>
      </c>
      <c r="G27" s="103">
        <f>B27*36</f>
        <v>241.92</v>
      </c>
      <c r="H27" s="132"/>
      <c r="I27" s="6" t="s">
        <v>9</v>
      </c>
      <c r="J27" s="10"/>
      <c r="K27" s="11"/>
      <c r="L27" s="13"/>
      <c r="M27" s="13"/>
      <c r="N27" s="13"/>
    </row>
    <row r="28" spans="1:14" ht="40.5" x14ac:dyDescent="0.25">
      <c r="A28" s="104" t="s">
        <v>1</v>
      </c>
      <c r="B28" s="105">
        <f t="shared" ref="B28:B29" si="14">B4*1.2</f>
        <v>14.04</v>
      </c>
      <c r="C28" s="113" t="s">
        <v>20</v>
      </c>
      <c r="D28" s="125">
        <f>B28*1.12</f>
        <v>15.7248</v>
      </c>
      <c r="E28" s="118">
        <f t="shared" ref="E28:E29" si="15">B28*12</f>
        <v>168.48</v>
      </c>
      <c r="F28" s="106">
        <f t="shared" ref="F28:F29" si="16">B28*24</f>
        <v>336.96</v>
      </c>
      <c r="G28" s="107">
        <f t="shared" ref="G28:G29" si="17">B28*36</f>
        <v>505.43999999999994</v>
      </c>
      <c r="H28" s="132"/>
      <c r="I28" s="14" t="s">
        <v>10</v>
      </c>
      <c r="J28" s="30" t="s">
        <v>23</v>
      </c>
      <c r="K28" s="28"/>
      <c r="L28" s="29" t="s">
        <v>30</v>
      </c>
      <c r="M28" s="29" t="s">
        <v>31</v>
      </c>
      <c r="N28" s="29" t="s">
        <v>32</v>
      </c>
    </row>
    <row r="29" spans="1:14" ht="41.25" thickBot="1" x14ac:dyDescent="0.3">
      <c r="A29" s="108" t="s">
        <v>2</v>
      </c>
      <c r="B29" s="109">
        <f t="shared" si="14"/>
        <v>24.720000000000002</v>
      </c>
      <c r="C29" s="114" t="s">
        <v>21</v>
      </c>
      <c r="D29" s="126">
        <f>B29*1.11</f>
        <v>27.439200000000007</v>
      </c>
      <c r="E29" s="119">
        <f t="shared" si="15"/>
        <v>296.64000000000004</v>
      </c>
      <c r="F29" s="110">
        <f t="shared" si="16"/>
        <v>593.28000000000009</v>
      </c>
      <c r="G29" s="111">
        <f t="shared" si="17"/>
        <v>889.92000000000007</v>
      </c>
      <c r="H29" s="132"/>
      <c r="I29" s="14" t="s">
        <v>11</v>
      </c>
      <c r="J29" s="30" t="s">
        <v>22</v>
      </c>
      <c r="K29" s="28"/>
      <c r="L29" s="29" t="s">
        <v>33</v>
      </c>
      <c r="M29" s="29" t="s">
        <v>34</v>
      </c>
      <c r="N29" s="29" t="s">
        <v>35</v>
      </c>
    </row>
    <row r="30" spans="1:14" ht="41.25" thickBot="1" x14ac:dyDescent="0.3">
      <c r="A30" s="15"/>
      <c r="B30" s="16"/>
      <c r="C30" s="27"/>
      <c r="D30" s="127"/>
      <c r="H30" s="132"/>
      <c r="I30" s="57" t="s">
        <v>54</v>
      </c>
      <c r="J30" s="54" t="s">
        <v>50</v>
      </c>
      <c r="K30" s="55"/>
      <c r="L30" s="56" t="s">
        <v>51</v>
      </c>
      <c r="M30" s="56" t="s">
        <v>52</v>
      </c>
      <c r="N30" s="56" t="s">
        <v>53</v>
      </c>
    </row>
    <row r="31" spans="1:14" s="18" customFormat="1" ht="22.5" customHeight="1" thickBot="1" x14ac:dyDescent="0.25">
      <c r="A31" s="96" t="s">
        <v>8</v>
      </c>
      <c r="B31" s="95"/>
      <c r="C31" s="94"/>
      <c r="D31" s="128"/>
      <c r="E31" s="120"/>
      <c r="F31" s="96"/>
      <c r="G31" s="121"/>
      <c r="H31" s="96"/>
      <c r="I31" s="133" t="s">
        <v>57</v>
      </c>
      <c r="J31" s="19"/>
    </row>
    <row r="32" spans="1:14" ht="18.75" customHeight="1" x14ac:dyDescent="0.25">
      <c r="A32" s="100" t="s">
        <v>5</v>
      </c>
      <c r="B32" s="101">
        <f>B8*1.2</f>
        <v>4.919999999999999</v>
      </c>
      <c r="C32" s="112" t="s">
        <v>19</v>
      </c>
      <c r="D32" s="124">
        <f>B32*1.25</f>
        <v>6.1499999999999986</v>
      </c>
      <c r="E32" s="117">
        <f>B32*12</f>
        <v>59.039999999999992</v>
      </c>
      <c r="F32" s="102">
        <f>B32*24</f>
        <v>118.07999999999998</v>
      </c>
      <c r="G32" s="103">
        <f>B32*36</f>
        <v>177.11999999999998</v>
      </c>
      <c r="H32" s="132"/>
      <c r="I32" s="73" t="s">
        <v>55</v>
      </c>
      <c r="J32" s="64" t="s">
        <v>56</v>
      </c>
      <c r="K32" s="67"/>
      <c r="L32" s="70" t="s">
        <v>56</v>
      </c>
      <c r="M32" s="58" t="s">
        <v>56</v>
      </c>
      <c r="N32" s="61" t="s">
        <v>56</v>
      </c>
    </row>
    <row r="33" spans="1:14" ht="18.75" customHeight="1" x14ac:dyDescent="0.25">
      <c r="A33" s="104" t="s">
        <v>6</v>
      </c>
      <c r="B33" s="105">
        <f t="shared" ref="B33:B35" si="18">B9*1.2</f>
        <v>10.44</v>
      </c>
      <c r="C33" s="113" t="s">
        <v>20</v>
      </c>
      <c r="D33" s="125">
        <f>B33*1.12</f>
        <v>11.6928</v>
      </c>
      <c r="E33" s="118">
        <f t="shared" ref="E33:E35" si="19">B33*12</f>
        <v>125.28</v>
      </c>
      <c r="F33" s="106">
        <f t="shared" ref="F33:F35" si="20">B33*24</f>
        <v>250.56</v>
      </c>
      <c r="G33" s="107">
        <f t="shared" ref="G33:G35" si="21">B33*36</f>
        <v>375.84</v>
      </c>
      <c r="H33" s="132"/>
      <c r="I33" s="74"/>
      <c r="J33" s="65"/>
      <c r="K33" s="68"/>
      <c r="L33" s="71"/>
      <c r="M33" s="59"/>
      <c r="N33" s="62"/>
    </row>
    <row r="34" spans="1:14" ht="18.75" customHeight="1" x14ac:dyDescent="0.25">
      <c r="A34" s="104" t="s">
        <v>7</v>
      </c>
      <c r="B34" s="105">
        <f t="shared" si="18"/>
        <v>21.12</v>
      </c>
      <c r="C34" s="113" t="s">
        <v>21</v>
      </c>
      <c r="D34" s="125">
        <f>B34*1.11</f>
        <v>23.443200000000004</v>
      </c>
      <c r="E34" s="118">
        <f t="shared" si="19"/>
        <v>253.44</v>
      </c>
      <c r="F34" s="106">
        <f t="shared" si="20"/>
        <v>506.88</v>
      </c>
      <c r="G34" s="107">
        <f t="shared" si="21"/>
        <v>760.32</v>
      </c>
      <c r="H34" s="132"/>
      <c r="I34" s="74"/>
      <c r="J34" s="65"/>
      <c r="K34" s="68"/>
      <c r="L34" s="71"/>
      <c r="M34" s="59"/>
      <c r="N34" s="62"/>
    </row>
    <row r="35" spans="1:14" ht="18.75" customHeight="1" thickBot="1" x14ac:dyDescent="0.3">
      <c r="A35" s="108" t="s">
        <v>3</v>
      </c>
      <c r="B35" s="109">
        <f t="shared" si="18"/>
        <v>11.76</v>
      </c>
      <c r="C35" s="115"/>
      <c r="D35" s="126"/>
      <c r="E35" s="119">
        <f t="shared" si="19"/>
        <v>141.12</v>
      </c>
      <c r="F35" s="110">
        <f t="shared" si="20"/>
        <v>282.24</v>
      </c>
      <c r="G35" s="111">
        <f t="shared" si="21"/>
        <v>423.36</v>
      </c>
      <c r="H35" s="132"/>
      <c r="I35" s="75"/>
      <c r="J35" s="66"/>
      <c r="K35" s="69"/>
      <c r="L35" s="72"/>
      <c r="M35" s="60"/>
      <c r="N35" s="63"/>
    </row>
  </sheetData>
  <mergeCells count="21">
    <mergeCell ref="C2:D2"/>
    <mergeCell ref="C14:D14"/>
    <mergeCell ref="C26:D26"/>
    <mergeCell ref="I20:I23"/>
    <mergeCell ref="I32:I35"/>
    <mergeCell ref="I8:I11"/>
    <mergeCell ref="J8:J11"/>
    <mergeCell ref="K8:K11"/>
    <mergeCell ref="J32:J35"/>
    <mergeCell ref="K32:K35"/>
    <mergeCell ref="M32:M35"/>
    <mergeCell ref="N32:N35"/>
    <mergeCell ref="M8:M11"/>
    <mergeCell ref="N8:N11"/>
    <mergeCell ref="J20:J23"/>
    <mergeCell ref="K20:K23"/>
    <mergeCell ref="L20:L23"/>
    <mergeCell ref="M20:M23"/>
    <mergeCell ref="N20:N23"/>
    <mergeCell ref="L8:L11"/>
    <mergeCell ref="L32:L35"/>
  </mergeCells>
  <pageMargins left="0.7" right="0.7" top="0.75" bottom="0.75" header="0.3" footer="0.3"/>
  <pageSetup paperSize="8" scale="7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060B3-9229-45A4-A712-06BF08A3933C}">
  <dimension ref="B1:I17"/>
  <sheetViews>
    <sheetView workbookViewId="0">
      <selection activeCell="J21" sqref="J21"/>
    </sheetView>
  </sheetViews>
  <sheetFormatPr baseColWidth="10" defaultRowHeight="15" x14ac:dyDescent="0.25"/>
  <cols>
    <col min="1" max="1" width="11.42578125" style="31"/>
    <col min="2" max="2" width="41.42578125" style="31" customWidth="1"/>
    <col min="3" max="3" width="11.42578125" style="34"/>
    <col min="4" max="4" width="2.28515625" style="32" customWidth="1"/>
    <col min="5" max="5" width="12.28515625" style="34" customWidth="1"/>
    <col min="6" max="6" width="2.28515625" style="32" customWidth="1"/>
    <col min="7" max="7" width="17.140625" style="40" customWidth="1"/>
    <col min="8" max="8" width="7.140625" style="32" customWidth="1"/>
    <col min="9" max="16384" width="11.42578125" style="31"/>
  </cols>
  <sheetData>
    <row r="1" spans="2:9" ht="30.75" thickBot="1" x14ac:dyDescent="0.3">
      <c r="B1" s="51" t="s">
        <v>41</v>
      </c>
      <c r="C1" s="34" t="s">
        <v>37</v>
      </c>
      <c r="E1" s="34" t="s">
        <v>38</v>
      </c>
      <c r="G1" s="45" t="s">
        <v>40</v>
      </c>
      <c r="H1" s="86"/>
      <c r="I1" s="39"/>
    </row>
    <row r="2" spans="2:9" ht="22.5" customHeight="1" x14ac:dyDescent="0.25">
      <c r="B2" s="21" t="s">
        <v>0</v>
      </c>
      <c r="C2" s="46">
        <v>1</v>
      </c>
      <c r="D2" s="33"/>
      <c r="E2" s="41">
        <f>UVP_MICROSOFT!B3*'LIZENZ = USER'!C2 *G2</f>
        <v>6.72</v>
      </c>
      <c r="F2" s="35"/>
      <c r="G2" s="89">
        <v>1.2</v>
      </c>
      <c r="H2" s="87"/>
    </row>
    <row r="3" spans="2:9" ht="22.5" customHeight="1" x14ac:dyDescent="0.25">
      <c r="B3" s="22" t="s">
        <v>1</v>
      </c>
      <c r="C3" s="47"/>
      <c r="D3" s="33"/>
      <c r="E3" s="42">
        <f>UVP_MICROSOFT!B4*'LIZENZ = USER'!C3 *G3</f>
        <v>0</v>
      </c>
      <c r="F3" s="35"/>
      <c r="G3" s="90">
        <v>1.2</v>
      </c>
      <c r="H3" s="87"/>
    </row>
    <row r="4" spans="2:9" ht="22.5" customHeight="1" thickBot="1" x14ac:dyDescent="0.3">
      <c r="B4" s="23" t="s">
        <v>2</v>
      </c>
      <c r="C4" s="48"/>
      <c r="D4" s="33"/>
      <c r="E4" s="43">
        <f>UVP_MICROSOFT!B5*'LIZENZ = USER'!C4 *G4</f>
        <v>0</v>
      </c>
      <c r="F4" s="35"/>
      <c r="G4" s="91">
        <v>1.2</v>
      </c>
      <c r="H4" s="87"/>
    </row>
    <row r="5" spans="2:9" x14ac:dyDescent="0.25">
      <c r="B5" s="15"/>
      <c r="C5" s="49"/>
      <c r="E5" s="36"/>
      <c r="F5" s="37"/>
      <c r="G5" s="36"/>
      <c r="H5" s="88"/>
    </row>
    <row r="6" spans="2:9" ht="16.5" thickBot="1" x14ac:dyDescent="0.3">
      <c r="B6" s="1" t="s">
        <v>36</v>
      </c>
      <c r="C6" s="49"/>
      <c r="E6" s="36"/>
      <c r="F6" s="37"/>
      <c r="G6" s="36"/>
      <c r="H6" s="88"/>
    </row>
    <row r="7" spans="2:9" ht="22.5" customHeight="1" x14ac:dyDescent="0.25">
      <c r="B7" s="21" t="s">
        <v>5</v>
      </c>
      <c r="C7" s="46"/>
      <c r="D7" s="33"/>
      <c r="E7" s="41">
        <f>UVP_MICROSOFT!B8*'LIZENZ = USER'!C7 *G7</f>
        <v>0</v>
      </c>
      <c r="F7" s="35"/>
      <c r="G7" s="89">
        <v>1.2</v>
      </c>
      <c r="H7" s="87"/>
    </row>
    <row r="8" spans="2:9" ht="22.5" customHeight="1" x14ac:dyDescent="0.25">
      <c r="B8" s="22" t="s">
        <v>6</v>
      </c>
      <c r="C8" s="47"/>
      <c r="D8" s="33"/>
      <c r="E8" s="42">
        <f>UVP_MICROSOFT!B9*'LIZENZ = USER'!C8 *G8</f>
        <v>0</v>
      </c>
      <c r="F8" s="35"/>
      <c r="G8" s="90">
        <v>1.2</v>
      </c>
      <c r="H8" s="87"/>
    </row>
    <row r="9" spans="2:9" ht="22.5" customHeight="1" thickBot="1" x14ac:dyDescent="0.3">
      <c r="B9" s="22" t="s">
        <v>7</v>
      </c>
      <c r="C9" s="48"/>
      <c r="D9" s="33"/>
      <c r="E9" s="43">
        <f>UVP_MICROSOFT!B10*'LIZENZ = USER'!C9 *G9</f>
        <v>0</v>
      </c>
      <c r="F9" s="35"/>
      <c r="G9" s="91">
        <v>1.2</v>
      </c>
      <c r="H9" s="87"/>
    </row>
    <row r="10" spans="2:9" ht="16.5" thickBot="1" x14ac:dyDescent="0.3">
      <c r="B10" s="17"/>
      <c r="C10" s="49"/>
      <c r="E10" s="36"/>
      <c r="F10" s="37"/>
      <c r="G10" s="36"/>
      <c r="H10" s="88"/>
    </row>
    <row r="11" spans="2:9" ht="22.5" customHeight="1" thickBot="1" x14ac:dyDescent="0.3">
      <c r="B11" s="22" t="s">
        <v>3</v>
      </c>
      <c r="C11" s="50"/>
      <c r="D11" s="33"/>
      <c r="E11" s="44">
        <f>UVP_MICROSOFT!B11*'LIZENZ = USER'!C11 *G11</f>
        <v>0</v>
      </c>
      <c r="F11" s="35"/>
      <c r="G11" s="92">
        <v>1.2</v>
      </c>
      <c r="H11" s="87"/>
    </row>
    <row r="14" spans="2:9" ht="15.75" thickBot="1" x14ac:dyDescent="0.3">
      <c r="B14" s="38"/>
    </row>
    <row r="15" spans="2:9" ht="45" customHeight="1" thickBot="1" x14ac:dyDescent="0.3">
      <c r="B15" s="53" t="s">
        <v>42</v>
      </c>
      <c r="C15" s="76" t="s">
        <v>43</v>
      </c>
      <c r="D15" s="77"/>
      <c r="E15" s="82"/>
      <c r="F15" s="85"/>
      <c r="G15" s="93">
        <v>1.2</v>
      </c>
      <c r="H15" s="34"/>
    </row>
    <row r="16" spans="2:9" ht="45" customHeight="1" x14ac:dyDescent="0.25">
      <c r="B16" s="52"/>
      <c r="C16" s="78" t="s">
        <v>44</v>
      </c>
      <c r="D16" s="79"/>
      <c r="E16" s="83"/>
      <c r="F16" s="85"/>
      <c r="G16" s="93">
        <v>1.05</v>
      </c>
      <c r="H16" s="34"/>
    </row>
    <row r="17" spans="2:8" ht="45" customHeight="1" thickBot="1" x14ac:dyDescent="0.3">
      <c r="B17" s="52"/>
      <c r="C17" s="80" t="s">
        <v>39</v>
      </c>
      <c r="D17" s="81"/>
      <c r="E17" s="84"/>
      <c r="F17" s="85"/>
      <c r="G17" s="93">
        <v>1</v>
      </c>
      <c r="H17" s="34"/>
    </row>
  </sheetData>
  <protectedRanges>
    <protectedRange sqref="C2:C4 C7:C9 C11" name="USERANZAHL"/>
  </protectedRanges>
  <mergeCells count="3">
    <mergeCell ref="C15:E15"/>
    <mergeCell ref="C16:E16"/>
    <mergeCell ref="C17:E17"/>
  </mergeCells>
  <dataValidations count="1">
    <dataValidation type="list" allowBlank="1" showInputMessage="1" showErrorMessage="1" sqref="G2:G11" xr:uid="{AE9ED55E-D7AB-4E5E-9C7D-B29D0849DECA}">
      <formula1>$G$15:$G$17</formula1>
    </dataValidation>
  </dataValidations>
  <pageMargins left="0.7" right="0.7" top="0.78740157499999996" bottom="0.78740157499999996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88a223a1-f5b2-474f-a72c-d5808e14e308}" enabled="0" method="" siteId="{88a223a1-f5b2-474f-a72c-d5808e14e30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UVP_MICROSOFT</vt:lpstr>
      <vt:lpstr>LIZENZ = USER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PhinIT | Andreas Hepp</dc:creator>
  <cp:lastModifiedBy>PhinIT | Andreas Hepp</cp:lastModifiedBy>
  <cp:lastPrinted>2025-12-06T12:55:28Z</cp:lastPrinted>
  <dcterms:created xsi:type="dcterms:W3CDTF">2025-12-06T08:59:22Z</dcterms:created>
  <dcterms:modified xsi:type="dcterms:W3CDTF">2025-12-06T14:52:25Z</dcterms:modified>
</cp:coreProperties>
</file>